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ОТЧЁТЫ ОБ ИСПОЛНЕНИИ БЮДЖЕТА НСО\2017 год\Закон об испол бюджета за 2017 год\"/>
    </mc:Choice>
  </mc:AlternateContent>
  <bookViews>
    <workbookView xWindow="0" yWindow="0" windowWidth="19200" windowHeight="10860"/>
  </bookViews>
  <sheets>
    <sheet name="прил2" sheetId="2" r:id="rId1"/>
  </sheets>
  <definedNames>
    <definedName name="_xlnm._FilterDatabase" localSheetId="0" hidden="1">прил2!$A$10:$ES$301</definedName>
    <definedName name="_xlnm.Print_Titles" localSheetId="0">прил2!$9:$9</definedName>
    <definedName name="_xlnm.Print_Area" localSheetId="0">прил2!$A$1:$C$305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87" i="2" l="1"/>
  <c r="C283" i="2"/>
  <c r="C277" i="2"/>
  <c r="C276" i="2"/>
  <c r="C272" i="2"/>
  <c r="C270" i="2"/>
  <c r="C262" i="2"/>
  <c r="C243" i="2"/>
  <c r="C213" i="2"/>
  <c r="C210" i="2"/>
  <c r="C209" i="2" l="1"/>
  <c r="C208" i="2" s="1"/>
  <c r="C205" i="2"/>
  <c r="C203" i="2"/>
  <c r="C200" i="2"/>
  <c r="C198" i="2"/>
  <c r="C196" i="2"/>
  <c r="C194" i="2"/>
  <c r="C192" i="2"/>
  <c r="C190" i="2"/>
  <c r="C182" i="2"/>
  <c r="C181" i="2" s="1"/>
  <c r="C178" i="2"/>
  <c r="C172" i="2"/>
  <c r="C170" i="2"/>
  <c r="C167" i="2"/>
  <c r="C166" i="2" s="1"/>
  <c r="C164" i="2"/>
  <c r="C163" i="2" s="1"/>
  <c r="C159" i="2"/>
  <c r="C158" i="2" s="1"/>
  <c r="C154" i="2"/>
  <c r="C153" i="2" s="1"/>
  <c r="C149" i="2"/>
  <c r="C147" i="2"/>
  <c r="C142" i="2" s="1"/>
  <c r="C137" i="2"/>
  <c r="C136" i="2" s="1"/>
  <c r="C134" i="2"/>
  <c r="C132" i="2"/>
  <c r="C129" i="2"/>
  <c r="C122" i="2"/>
  <c r="C119" i="2"/>
  <c r="C118" i="2" s="1"/>
  <c r="C116" i="2"/>
  <c r="C115" i="2" s="1"/>
  <c r="C112" i="2"/>
  <c r="C110" i="2"/>
  <c r="C109" i="2" s="1"/>
  <c r="C107" i="2"/>
  <c r="C105" i="2"/>
  <c r="C101" i="2"/>
  <c r="C99" i="2"/>
  <c r="C94" i="2"/>
  <c r="C92" i="2"/>
  <c r="C90" i="2"/>
  <c r="C86" i="2"/>
  <c r="C78" i="2"/>
  <c r="C75" i="2"/>
  <c r="C60" i="2"/>
  <c r="C56" i="2"/>
  <c r="C51" i="2"/>
  <c r="C48" i="2"/>
  <c r="C45" i="2"/>
  <c r="C41" i="2"/>
  <c r="C38" i="2"/>
  <c r="C25" i="2"/>
  <c r="C24" i="2" s="1"/>
  <c r="C23" i="2" s="1"/>
  <c r="C17" i="2"/>
  <c r="C13" i="2"/>
  <c r="C12" i="2" s="1"/>
  <c r="C55" i="2" l="1"/>
  <c r="C202" i="2"/>
  <c r="C157" i="2"/>
  <c r="C11" i="2"/>
  <c r="C37" i="2"/>
  <c r="C36" i="2" s="1"/>
  <c r="C66" i="2"/>
  <c r="C64" i="2" s="1"/>
  <c r="C169" i="2"/>
  <c r="C89" i="2"/>
  <c r="C85" i="2" s="1"/>
  <c r="C128" i="2"/>
  <c r="C121" i="2" s="1"/>
  <c r="C47" i="2"/>
  <c r="C104" i="2"/>
  <c r="C141" i="2"/>
  <c r="C10" i="2" l="1"/>
  <c r="C301" i="2" s="1"/>
</calcChain>
</file>

<file path=xl/sharedStrings.xml><?xml version="1.0" encoding="utf-8"?>
<sst xmlns="http://schemas.openxmlformats.org/spreadsheetml/2006/main" count="592" uniqueCount="589">
  <si>
    <t>к Закону Новосибирской области</t>
  </si>
  <si>
    <t>"Об исполнении областного бюджета</t>
  </si>
  <si>
    <t>Новосибирской области за 2017 год"</t>
  </si>
  <si>
    <t>тыс. рублей</t>
  </si>
  <si>
    <t>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</si>
  <si>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</si>
  <si>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2 02 45142 02 0000 151</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</si>
  <si>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</si>
  <si>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2 19 45142 02 0000 151</t>
  </si>
  <si>
    <t>Возврат остатков иных межбюджетных трансфертов на обеспечение членов Совета Федерации и их помощников в субъектах Российской Федерации из бюджетов субъектов Российской Федерации</t>
  </si>
  <si>
    <t>1 08 07400 01 0000 110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</si>
  <si>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</si>
  <si>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1 13 01992 02 0000 130</t>
  </si>
  <si>
    <t>Прочие доходы от оказания платных услуг (работ) получателями средств бюджетов субъектов Российской Федерации</t>
  </si>
  <si>
    <t>1 16 23021 02 0000 140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</si>
  <si>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t>
  </si>
  <si>
    <t>2 02 45141 02 0000 151</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</si>
  <si>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</si>
  <si>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</si>
  <si>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</si>
  <si>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1 16 33020 02 0000 140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</si>
  <si>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</si>
  <si>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2 02 25527 02 0000 151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</si>
  <si>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</si>
  <si>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2 18 25064 02 0000 151</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</si>
  <si>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муниципальных образований</t>
  </si>
  <si>
    <t>2 18 60010 02 0000 151</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</si>
  <si>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</si>
  <si>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2 19 25064 02 0000 151</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</si>
  <si>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t>
  </si>
  <si>
    <t>2 02 20051 02 0000 151</t>
  </si>
  <si>
    <t>Субсидии бюджетам субъектов Российской Федерации на реализацию федеральных целевых программ</t>
  </si>
  <si>
    <t>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</si>
  <si>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</si>
  <si>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2 02 25541 02 0000 151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</si>
  <si>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</si>
  <si>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2 02 25542 02 0000 151</t>
  </si>
  <si>
    <t>Субсидии бюджетам субъектов Российской Федерации на повышение продуктивности в молочном скотоводстве</t>
  </si>
  <si>
    <t>2 02 25543 02 0000 151</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</si>
  <si>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</si>
  <si>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2 02 25544 02 0000 151</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</si>
  <si>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</si>
  <si>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2 02 25545 02 0000 151</t>
  </si>
  <si>
    <t>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</si>
  <si>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2 18 25018 02 0000 151</t>
  </si>
  <si>
    <t>Доходы бюджетов субъектов Российской Федерации от возврата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муниципальных образований</t>
  </si>
  <si>
    <t>2 19 25018 02 0000 151</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</si>
  <si>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t>
  </si>
  <si>
    <t>2 19 25040 02 0000 151</t>
  </si>
  <si>
    <t>Возврат остатков субсидий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 из бюджетов субъектов Российской Федерации</t>
  </si>
  <si>
    <t>2 19 25043 02 0000 151</t>
  </si>
  <si>
    <t>Возврат остатков субсидий на 1 килограмм реализованного и (или) отгруженного на собственную переработку молока из бюджетов субъектов Российской Федерации</t>
  </si>
  <si>
    <t>2 19 25049 02 0000 151</t>
  </si>
  <si>
    <t>Возврат остатков субсидий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из бюджетов субъектов Российской Федерации</t>
  </si>
  <si>
    <t>2 19 25055 02 0000 151</t>
  </si>
  <si>
    <t>Возврат остатков субсидий на возмещение части процентной ставки по долгосрочным, среднесрочным и краткосрочным кредитам, взятым малыми формами хозяйствования, из бюджетов субъектов Российской Федерации</t>
  </si>
  <si>
    <t>2 19 90000 02 0000 151</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</si>
  <si>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</si>
  <si>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1 17 01020 02 0000 180</t>
  </si>
  <si>
    <t>Невыясненные поступления, зачисляемые в бюджеты субъектов Российской Федерации</t>
  </si>
  <si>
    <t>1 17 05020 02 0000 180</t>
  </si>
  <si>
    <t>Прочие неналоговые доходы субъектов Российской Федерации</t>
  </si>
  <si>
    <t>1 08 07300 01 0000 110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</si>
  <si>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</si>
  <si>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1 12 01010 01 0000 120</t>
  </si>
  <si>
    <t>Плата за выбросы загрязняющих веществ в атмосферный воздух стационарными объектами</t>
  </si>
  <si>
    <t>1 12 01020 01 0000 120</t>
  </si>
  <si>
    <t>Плата за выбросы загрязняющих веществ в атмосферный воздух передвижными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</si>
  <si>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</si>
  <si>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</si>
  <si>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</si>
  <si>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</si>
  <si>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</si>
  <si>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</si>
  <si>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1 16 27000 01 0000 140</t>
  </si>
  <si>
    <t>Денежные взыскания (штрафы) за нарушение законодательства Российской Федерации о пожарной безопасности</t>
  </si>
  <si>
    <t>1 08 07130 01 0000 110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</si>
  <si>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t>
  </si>
  <si>
    <t>1 15 02020 02 0000 140</t>
  </si>
  <si>
    <t>Платежи, взимаемые государственными органами (организациями) субъектов Российской Федерации за выполнение определенных функций</t>
  </si>
  <si>
    <t>1 16 32000 02 0000 140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</si>
  <si>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</si>
  <si>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2 02 25027 02 0000 151</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</si>
  <si>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</si>
  <si>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</si>
  <si>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</si>
  <si>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2 02 25238 02 0000 151</t>
  </si>
  <si>
    <t>Субсидии бюджетам субъектов Российской Федерации на софинансирование региональных программ повышения мобильности трудовых ресурсов</t>
  </si>
  <si>
    <t>2 02 35290 02 0000 151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</si>
  <si>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</si>
  <si>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2 18 02010 02 0000 180</t>
  </si>
  <si>
    <t>Доходы бюджетов субъектов Российской Федерации от возврата бюджетными учреждениями остатков субсидий прошлых лет</t>
  </si>
  <si>
    <t>2 18 02020 02 0000 180</t>
  </si>
  <si>
    <t>Доходы бюджетов субъектов Российской Федерации от возврата автономными учреждениями остатков субсидий прошлых лет</t>
  </si>
  <si>
    <t>2 19 25086 02 0000 151</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</si>
  <si>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</si>
  <si>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</si>
  <si>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</si>
  <si>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1 12 02052 01 0000 120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</si>
  <si>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</si>
  <si>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1 12 02102 02 0000 120</t>
  </si>
  <si>
    <t>Сборы за участие в конкурсе (аукционе) на право пользования участками недр местного значения</t>
  </si>
  <si>
    <t>1 16 25086 02 0000 140</t>
  </si>
  <si>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</si>
  <si>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2 02 35128 02 0000 151</t>
  </si>
  <si>
    <t>Субвенции бюджетам субъектов Российской Федерации на осуществление отдельных полномочий в области водных отношений</t>
  </si>
  <si>
    <t>2 18 02030 02 0000 180</t>
  </si>
  <si>
    <t>Доходы бюджетов субъектов Российской Федерации от возврата иными организациями остатков субсидий прошлых лет</t>
  </si>
  <si>
    <t>1 03 02140 01 0000 110</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</si>
  <si>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</si>
  <si>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</si>
  <si>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</si>
  <si>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</si>
  <si>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</si>
  <si>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</si>
  <si>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</si>
  <si>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</si>
  <si>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1 16 18020 02 0000 140</t>
  </si>
  <si>
    <t>Денежные взыскания (штрафы) за нарушение бюджетного законодательства (в части бюджетов субъектов Российской Федерации)</t>
  </si>
  <si>
    <t>2 02 25516 02 0000 151</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</si>
  <si>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</si>
  <si>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1 16 30012 01 0000 140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</si>
  <si>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</si>
  <si>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1 16 30020 01 0000 140</t>
  </si>
  <si>
    <t>Денежные взыскания (штрафы) за нарушение законодательства Российской Федерации о безопасности дорожного движения</t>
  </si>
  <si>
    <t>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</si>
  <si>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</si>
  <si>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</si>
  <si>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</si>
  <si>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</si>
  <si>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</si>
  <si>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1 11 07012 02 0000 120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</si>
  <si>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</si>
  <si>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</si>
  <si>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</si>
  <si>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1 14 06022 02 0000 430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</si>
  <si>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</si>
  <si>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2 02 25477 02 0000 151</t>
  </si>
  <si>
    <t>Субсидии бюджетам субъектов Российской Федерации на возмещение затрат по созданию инфраструктуры индустриальных парков или технопарков, за исключением технопарков в сфере высоких технологий</t>
  </si>
  <si>
    <t>2 02 35134 02 0000 151</t>
  </si>
  <si>
    <t>2 02 35135 02 0000 151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</si>
  <si>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</si>
  <si>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2 02 35485 02 0000 151</t>
  </si>
  <si>
    <t>Субвенции бюджетам субъектов Российской Федерации на обеспечение жильем граждан, уволенных с военной службы (службы), и приравненных к ним лиц</t>
  </si>
  <si>
    <t>2 02 49999 02 0000 151</t>
  </si>
  <si>
    <t>Прочие межбюджетные трансферты, передаваемые бюджетам субъектов Российской Федерации</t>
  </si>
  <si>
    <t>2 18 25020 02 0000 151</t>
  </si>
  <si>
    <t>Доходы бюджетов субъектов Российской Федерации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муниципальных образований</t>
  </si>
  <si>
    <t>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</si>
  <si>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</si>
  <si>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</si>
  <si>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</si>
  <si>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</si>
  <si>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</si>
  <si>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2 02 45136 02 0000 151</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</si>
  <si>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</si>
  <si>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</si>
  <si>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</si>
  <si>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2 19 51360 02 0000 151</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</si>
  <si>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</si>
  <si>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1 08 07340 01 0000 110</t>
  </si>
  <si>
    <t>Государственная пошлина за выдачу свидетельства о государственной аккредитации региональной спортивной федерации</t>
  </si>
  <si>
    <t>2 02 25081 02 0000 151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</si>
  <si>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</si>
  <si>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1 16 02030 02 0000 140</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</si>
  <si>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</si>
  <si>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1 12 04013 02 0000 120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</si>
  <si>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</si>
  <si>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1 12 04014 02 0000 120</t>
  </si>
  <si>
    <t>Плата за использование лесов, расположенных на землях лесного фонда, в части, превышающей минимальный размер арендной платы</t>
  </si>
  <si>
    <t>1 12 04015 02 0000 120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</si>
  <si>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</si>
  <si>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1 13 01410 01 0000 130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</si>
  <si>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</si>
  <si>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2 02 35129 02 0000 151</t>
  </si>
  <si>
    <t>Субвенции бюджетам субъектов Российской Федерации на осуществление отдельных полномочий в области лесных отношений</t>
  </si>
  <si>
    <t>2 02 25517 02 0000 151</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</si>
  <si>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</si>
  <si>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2 02 25519 02 0000 151</t>
  </si>
  <si>
    <t>Субсидия бюджетам субъектов Российской Федерации на поддержку отрасли культуры</t>
  </si>
  <si>
    <t>2 02 25558 02 0000 151</t>
  </si>
  <si>
    <t>Субсидии бюджетам субъектов Российской Федерации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</si>
  <si>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1 08 07380 01 0000 110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</si>
  <si>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</si>
  <si>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1 08 07390 01 0000 110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</si>
  <si>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</si>
  <si>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2 02 25066 02 0000 151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</si>
  <si>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</si>
  <si>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2 02 25097 02 0000 151</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</si>
  <si>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</si>
  <si>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2 02 25520 02 0000 151</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</si>
  <si>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</si>
  <si>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2 02 25525 02 0000 151</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</si>
  <si>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</si>
  <si>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2 18 25498 02 0000 151</t>
  </si>
  <si>
    <t>Доходы бюджетов субъектов Российской Федерации от возврата остатков субсидий на финансовое обеспечение мероприятий федеральной целевой программы развития образования на 2016 - 2020 годы из бюджетов муниципальных образований</t>
  </si>
  <si>
    <t>2 19 25498 02 0000 151</t>
  </si>
  <si>
    <t>Возврат остатков субсидий на финансовое обеспечение мероприятий федеральной целевой программы развития образования на 2016 - 2020 годы из бюджетов субъектов Российской Федерации</t>
  </si>
  <si>
    <t>1 13 02062 02 0000 130</t>
  </si>
  <si>
    <t>Доходы, поступающие в порядке возмещения расходов, понесенных в связи с эксплуатацией имущества субъектов Российской Федерации</t>
  </si>
  <si>
    <t>2 02 25082 02 0000 151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</si>
  <si>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</si>
  <si>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2 02 25209 02 0000 151</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</si>
  <si>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</si>
  <si>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</si>
  <si>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</si>
  <si>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2 02 35137 02 0000 151</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</si>
  <si>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</si>
  <si>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2 02 35220 02 0000 151</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</si>
  <si>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</si>
  <si>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2 02 35240 02 0000 151</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</si>
  <si>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</si>
  <si>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2 02 35250 02 0000 151</t>
  </si>
  <si>
    <t>Субвенции бюджетам субъектов Российской Федерации на оплату жилищно-коммунальных услуг отдельным категориям граждан</t>
  </si>
  <si>
    <t>2 02 35260 02 0000 151</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</si>
  <si>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</si>
  <si>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2 02 35270 02 0000 151</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</si>
  <si>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</si>
  <si>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2 02 35280 02 0000 151</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</si>
  <si>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</si>
  <si>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2 02 35380 02 0000 151</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</si>
  <si>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</si>
  <si>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2 02 45224 02 0000 151</t>
  </si>
  <si>
    <t>Межбюджетные трансферты, передаваемые бюджетам субъектов Российской Федерации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t>
  </si>
  <si>
    <t>2 02 90071 02 0000 151</t>
  </si>
  <si>
    <t>Прочие безвозмездные поступления в бюджеты субъектов Российской Федерации от бюджета Пенсионного фонда Российской Федерации</t>
  </si>
  <si>
    <t>2 19 25082 02 0000 151</t>
  </si>
  <si>
    <t>Возврат остатков субсидий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субъектов Российской Федерации</t>
  </si>
  <si>
    <t>2 19 45462 02 0000 151</t>
  </si>
  <si>
    <t>Возврат остатков иных межбюджетных трансфертов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</si>
  <si>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1 16 26000 01 0000 140</t>
  </si>
  <si>
    <t>Денежные взыскания (штрафы) за нарушение законодательства о рекламе</t>
  </si>
  <si>
    <t>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</si>
  <si>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</si>
  <si>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1 08 07172 01 0000 110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</si>
  <si>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</si>
  <si>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</si>
  <si>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</si>
  <si>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1 11 09032 02 0000 120</t>
  </si>
  <si>
    <t>Доходы от эксплуатации и использования имущества автомобильных дорог, находящихся в собственности субъектов Российской Федерации</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</si>
  <si>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</si>
  <si>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1 16 37020 02 0000 140</t>
  </si>
  <si>
    <t>Поступления сумм в возмещение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 зачисляемые в бюджеты субъектов Российской Федерации</t>
  </si>
  <si>
    <t>1 16 46000 02 0000 140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</si>
  <si>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субъектов Российской Федерации, либо в связи с уклонением от заключения таких контрактов или иных договоров</t>
  </si>
  <si>
    <t>1 17 05070 02 0000 180</t>
  </si>
  <si>
    <t>Прочие неналоговые доходы бюджетов субъектов Российской Федерации от поступления денежных средств, внесенных участником конкурса (аукциона), проводимого в целях заключения государственного контракта, финансируемого за счет средств дорожных фондов субъектов Российской Федерации, в качестве обеспечения заявки на участие в таком конкурсе (аукционе) в случае уклонения участника конкурса (аукциона) от заключения данного контракта и в иных случаях, установленных законодательством Российской Федерации</t>
  </si>
  <si>
    <t>2 02 45390 02 0000 151</t>
  </si>
  <si>
    <t>Межбюджетные трансферты, передаваемые бюджетам субъектов Российской Федерации на финансовое обеспечение дорожной деятельности</t>
  </si>
  <si>
    <t>1 11 03020 02 0000 120</t>
  </si>
  <si>
    <t>Проценты, полученные от предоставления бюджетных кредитов внутри страны за счет средств бюджетов субъектов Российской Федерации</t>
  </si>
  <si>
    <t>1 16 42020 02 0000 140</t>
  </si>
  <si>
    <t>Денежные взыскания (штрафы) за нарушение условий договоров (соглашений) о предоставлении бюджетных кредитов за счет средств бюджетов субъектов Российской Федерации</t>
  </si>
  <si>
    <t>2 02 15001 02 0000 151</t>
  </si>
  <si>
    <t>Дотации бюджетам субъектов Российской Федерации на выравнивание бюджетной обеспеченности</t>
  </si>
  <si>
    <t>2 02 15009 02 0000 151</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</si>
  <si>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</si>
  <si>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2 02 35118 02 0000 151</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</si>
  <si>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</si>
  <si>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2 02 35900 02 0000 151</t>
  </si>
  <si>
    <t>Единая субвенция бюджетам субъектов Российской Федерации и бюджету г. Байконура</t>
  </si>
  <si>
    <t xml:space="preserve">1 01 01012 02 0000 110 </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</si>
  <si>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</si>
  <si>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1 01 01014 02 0000 110</t>
  </si>
  <si>
    <t>Налог на прибыль организаций консолидированных групп налогоплательщиков, зачисляемый в бюджеты субъектов Российской Федерации</t>
  </si>
  <si>
    <t xml:space="preserve">1 01 01020 01 0000 110 </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</si>
  <si>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</si>
  <si>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</si>
  <si>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</si>
  <si>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</si>
  <si>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</si>
  <si>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</si>
  <si>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</si>
  <si>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</si>
  <si>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1 01 02050 01 0000 110</t>
  </si>
  <si>
    <t>1 03 02011 01 0000 110</t>
  </si>
  <si>
    <t>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</si>
  <si>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 xml:space="preserve">1 03 02090 01 0000 110 </t>
  </si>
  <si>
    <t>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производимые на территории Российской Федерации</t>
  </si>
  <si>
    <t xml:space="preserve">1 03 02100 01 0000 110 </t>
  </si>
  <si>
    <t>Акцизы на пиво, производимое на территории Российской Федерации</t>
  </si>
  <si>
    <t>1 03 02110 01 0000 110</t>
  </si>
  <si>
    <t>Акцизы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</si>
  <si>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1 03 02120 01 0000 110</t>
  </si>
  <si>
    <t>Акцизы на сидр, пуаре, медовуху, производимые на территории Российской Федерации</t>
  </si>
  <si>
    <t>1 05 01011 01 0000 110</t>
  </si>
  <si>
    <t>Налог, взимаемый с налогоплательщиков, выбравших в качестве объекта налогообложения доходы</t>
  </si>
  <si>
    <t>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</si>
  <si>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</si>
  <si>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</si>
  <si>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</si>
  <si>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</si>
  <si>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</si>
  <si>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1 05 01050 01 0000 110</t>
  </si>
  <si>
    <t>Минимальный налог, зачисляемый в бюджеты субъектов Российской Федерации (за налоговые периоды, истекшие до 1 января 2016 года)</t>
  </si>
  <si>
    <t>1 05 03020 01 0000 110</t>
  </si>
  <si>
    <t>Единый сельскохозяйственный налог (за налоговые периоды, истекшие до 1 января 2011 года)</t>
  </si>
  <si>
    <t xml:space="preserve">1 06 02010 02 0000 110 </t>
  </si>
  <si>
    <t>Налог на имущество организаций по имуществу, не входящему в Единую систему газоснабжения</t>
  </si>
  <si>
    <t>1 06 02020 02 0000 110</t>
  </si>
  <si>
    <t>Налог на имущество организаций по имуществу, входящему в Единую систему газоснабжения</t>
  </si>
  <si>
    <t>1 06 04011 02 0000 110</t>
  </si>
  <si>
    <t>Транспортный налог с организаций</t>
  </si>
  <si>
    <t xml:space="preserve">1 06 04012 02 0000 110 </t>
  </si>
  <si>
    <t>Транспортный налог с физических лиц</t>
  </si>
  <si>
    <t xml:space="preserve">1 06 05000 02 0000 110 </t>
  </si>
  <si>
    <t>Налог на игорный бизнес</t>
  </si>
  <si>
    <t xml:space="preserve">1 07 01020 01 0000 110 </t>
  </si>
  <si>
    <t>Налог на добычу общераспространенных полезных ископаемых</t>
  </si>
  <si>
    <t>1 07 01030 01 0000 110</t>
  </si>
  <si>
    <t>Налог на добычу прочих полезных ископаемых (за исключением полезных ископаемых в виде природных алмазов)</t>
  </si>
  <si>
    <t>1 07 01060 01 0000 110</t>
  </si>
  <si>
    <t>Налог на добычу полезных ископаемых в виде угля</t>
  </si>
  <si>
    <t xml:space="preserve">1 07 04010 01 0000 110 </t>
  </si>
  <si>
    <t>Сбор за пользование объектами животного мира</t>
  </si>
  <si>
    <t xml:space="preserve">1 07 04020 01 0000 110 </t>
  </si>
  <si>
    <t>Сбор за пользование объектами водных биологических ресурсов (исключая внутренние водные объекты)</t>
  </si>
  <si>
    <t>1 07 04030 01 0000 110</t>
  </si>
  <si>
    <t>Сбор за пользование объектами водных биологических ресурсов (по внутренним водным объектам)</t>
  </si>
  <si>
    <t>1 08 07010 01 0000 110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</si>
  <si>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</si>
  <si>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 xml:space="preserve">1 09 01020 04 0000 110 </t>
  </si>
  <si>
    <t>Налог на прибыль организаций, зачислявшийся до 1 января 2005 года в местные бюджеты, мобилизуемый на территориях городских округов</t>
  </si>
  <si>
    <t xml:space="preserve">1 09 01030 05 0000 110 </t>
  </si>
  <si>
    <t>Налог на прибыль организаций, зачислявшийся до 1 января 2005 года в местные бюджеты, мобилизуемый на территориях муниципальных районов</t>
  </si>
  <si>
    <t xml:space="preserve">1 09 03023 01 0000 110 </t>
  </si>
  <si>
    <t>Платежи за добычу подземных вод</t>
  </si>
  <si>
    <t xml:space="preserve">1 09 03082 02 0000 110 </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</si>
  <si>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</si>
  <si>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1 09 04010 02 0000 110</t>
  </si>
  <si>
    <t>Налог на имущество предприятий</t>
  </si>
  <si>
    <t>1 09 04020 02 0000 110</t>
  </si>
  <si>
    <t>Налог с владельцев транспортных средств и налог на приобретение автотранспортных средств</t>
  </si>
  <si>
    <t>1 09 04030 01 0000 110</t>
  </si>
  <si>
    <t>Налог на пользователей автомобильных дорог</t>
  </si>
  <si>
    <t>1 09 04040 01 0000 110</t>
  </si>
  <si>
    <t>Налог с имущества, переходящего в порядке наследования или дарения</t>
  </si>
  <si>
    <t xml:space="preserve">1 09 06010 02 0000 110 </t>
  </si>
  <si>
    <t>Налог с продаж</t>
  </si>
  <si>
    <t>1 09 11010 02 0000 110</t>
  </si>
  <si>
    <t>Налог, взимаемый в виде стоимости патента в связи с применением упрощенной системы налогообложения</t>
  </si>
  <si>
    <t>Налоги, взимаемые в виде стоимости патента в связи с применением упрощенной системы налогообложения (за налоговые периоды, истекшие до 1 января 2011 года)</t>
  </si>
  <si>
    <t>1 12 02030 01 0000 120</t>
  </si>
  <si>
    <t>Регулярные платежи за пользование недрами при пользовании недрами на территории Российской Федерации</t>
  </si>
  <si>
    <t>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</si>
  <si>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</si>
  <si>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1 13 01060 01 0000 130</t>
  </si>
  <si>
    <t>Плата за предоставление сведений, содержащихся в государственном адресном реестре</t>
  </si>
  <si>
    <t>1 13 01190 01 0000 130</t>
  </si>
  <si>
    <t>Плата за предоставление информации из реестра дисквалифицированных лиц</t>
  </si>
  <si>
    <t>Денежные взыскания (штрафы) за нарушение законодательства о налогах и сборах, предусмотренные статьей 129.2 Налогового кодекса Российской Федерации</t>
  </si>
  <si>
    <t>1 08 06000 01 0000 110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</si>
  <si>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</si>
  <si>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1 08 07100 01 0000 110</t>
  </si>
  <si>
    <t>Государственная пошлина за выдачу и обмен паспорта гражданина Российской Федерации</t>
  </si>
  <si>
    <t>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</si>
  <si>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</si>
  <si>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2 02 25028 02 0000 151</t>
  </si>
  <si>
    <t>Субсидии бюджетам субъектов Российской Федерации на поддержку региональных проектов в сфере информационных технологий</t>
  </si>
  <si>
    <t>2 02 35120 02 0000 151</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</si>
  <si>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</si>
  <si>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</si>
  <si>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</si>
  <si>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2 02 25555 02 0000 151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</si>
  <si>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</si>
  <si>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2 02 25560 02 0000 151</t>
  </si>
  <si>
    <t>Субсидии бюджетам субъектов Российской Федерации на поддержку обустройства мест массового отдыха населения (городских парков)</t>
  </si>
  <si>
    <t>2 03 02030 02 0000 180</t>
  </si>
  <si>
    <t>Безвозмездные поступления в бюджеты субъектов Российской Федерации от государственной корпорации Фонд содействия реформированию жилищно-коммунального хозяйства на обеспечение мероприятий по капитальному ремонту многоквартирных домов</t>
  </si>
  <si>
    <t>2 03 02040 02 0000 180</t>
  </si>
  <si>
    <t>Безвозмездные поступления в бюджеты субъектов Российской Федерации от государственной корпорации Фонд содействия реформированию жилищно-коммунального хозяйства на обеспечение мероприятий по переселению граждан из аварийного жилищного фонда</t>
  </si>
  <si>
    <t>2 03 02080 02 0000 180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</si>
  <si>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</si>
  <si>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1 08 07110 01 0000 110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</si>
  <si>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</si>
  <si>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1 08 07120 01 0000 110</t>
  </si>
  <si>
    <t>Государственная пошлина за государственную регистрацию политических партий и региональных отделений политической партии</t>
  </si>
  <si>
    <t>1 08 07020 01 0000 110</t>
  </si>
  <si>
    <t>Государственная пошлина за государственную регистрацию прав, ограничений (обременений) прав на недвижимое имущество и сделок с ним</t>
  </si>
  <si>
    <t>1 13 01031 01 0000 130</t>
  </si>
  <si>
    <t>Плата за предоставление сведений из Единого государственного реестра недвижимости</t>
  </si>
  <si>
    <t>1 16 21020 02 0000 140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</si>
  <si>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</si>
  <si>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Приложение 2</t>
  </si>
  <si>
    <t>Кассовое исполнение доходов областного бюджета за 2017 год по кодам видов доходов, подвидов доходов</t>
  </si>
  <si>
    <t>Код бюджетной классификации Российской Федерации</t>
  </si>
  <si>
    <t>Наименование групп, подгрупп, статей, подстатей, элементов, подвидов, относящихся к доходам бюджета</t>
  </si>
  <si>
    <t>Кассовое исполнение за 2017 год</t>
  </si>
  <si>
    <t>1 00 00000 00 0000 000</t>
  </si>
  <si>
    <t>НАЛОГОВЫЕ И НЕНАЛОГОВЫЕ ДОХОДЫ</t>
  </si>
  <si>
    <t>1 01 00000 00 0000 000</t>
  </si>
  <si>
    <t>НАЛОГИ НА ПРИБЫЛЬ, ДОХОДЫ</t>
  </si>
  <si>
    <t xml:space="preserve">1 01 01000 00 0000 110 </t>
  </si>
  <si>
    <t>Налог на прибыль организаций</t>
  </si>
  <si>
    <t xml:space="preserve">1 01 01010 00 0000 110 </t>
  </si>
  <si>
    <t>Налог на прибыль организаций, зачисляемый в бюджеты бюджетной системы Российской Федерации по соответствующим ставкам</t>
  </si>
  <si>
    <t xml:space="preserve">1 01 02000 01 0000 110 </t>
  </si>
  <si>
    <t>Налог на доходы физических лиц</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</si>
  <si>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</si>
  <si>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1 03 00000 00 0000 000</t>
  </si>
  <si>
    <t>НАЛОГИ НА ТОВАРЫ (РАБОТЫ, УСЛУГИ), РЕАЛИЗУЕМЫЕ НА ТЕРРИТОРИИ РОССИЙСКОЙ ФЕДЕРАЦИИ</t>
  </si>
  <si>
    <t xml:space="preserve">1 03 02000 01 0000 110 </t>
  </si>
  <si>
    <t>Акцизы по подакцизным товарам (продукции), производимым на территории Российской Федерации</t>
  </si>
  <si>
    <t>1 03 02010 01 0000 110</t>
  </si>
  <si>
    <t>Акцизы на этиловый спирт из пищевого или непищевого сырья, в том числе денатурированный этиловый спирт, спирт-сырец, дистилляты винный, виноградный, плодовый, коньячный, кальвадосный, висковый, производимый на территории Российской Федерации</t>
  </si>
  <si>
    <t>1 05 00000 00 0000 000</t>
  </si>
  <si>
    <t>НАЛОГИ НА СОВОКУПНЫЙ ДОХОД</t>
  </si>
  <si>
    <t xml:space="preserve">1 05 01000 00 0000 110 </t>
  </si>
  <si>
    <t>Налог, взимаемый в связи с применением упрощенной системы налогообложения</t>
  </si>
  <si>
    <t>1 05 01010 01 0000 110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</si>
  <si>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</si>
  <si>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</si>
  <si>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 xml:space="preserve">1 05 03000 01 0000 110 </t>
  </si>
  <si>
    <t xml:space="preserve">Единый сельскохозяйственный налог </t>
  </si>
  <si>
    <t>1 06 00000 00 0000 000</t>
  </si>
  <si>
    <t>НАЛОГИ НА ИМУЩЕСТВО</t>
  </si>
  <si>
    <t xml:space="preserve">1 06 02000 02 0000 110 </t>
  </si>
  <si>
    <t>Налог на имущество организаций</t>
  </si>
  <si>
    <t xml:space="preserve">1 06 04000 02 0000 110 </t>
  </si>
  <si>
    <t>Транспортный налог</t>
  </si>
  <si>
    <t>1 07 00000 00 0000 000</t>
  </si>
  <si>
    <t>НАЛОГИ, СБОРЫ И РЕГУЛЯРНЫЕ ПЛАТЕЖИ ЗА ПОЛЬЗОВАНИЕ ПРИРОДНЫМИ РЕСУРСАМИ</t>
  </si>
  <si>
    <t xml:space="preserve">1 07 01000 01 0000 110 </t>
  </si>
  <si>
    <t>Налог на добычу полезных ископаемых</t>
  </si>
  <si>
    <t xml:space="preserve">1 07 04000 01 0000 110 </t>
  </si>
  <si>
    <t>Сборы за пользование объектами животного мира и за пользование объектами водных биологических ресурсов</t>
  </si>
  <si>
    <t>1 08 00000 00 0000 000</t>
  </si>
  <si>
    <t>ГОСУДАРСТВЕННАЯ ПОШЛИНА</t>
  </si>
  <si>
    <t>1 08 07000 01 0000 110</t>
  </si>
  <si>
    <t>Государственная пошлина за государственную регистрацию, а также за совершение прочих юридически значимых действий</t>
  </si>
  <si>
    <t>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</si>
  <si>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</si>
  <si>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</si>
  <si>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</si>
  <si>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1 08 07170 01 0000 110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</si>
  <si>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</si>
  <si>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1 09 00000 00 0000 000</t>
  </si>
  <si>
    <t>ЗАДОЛЖЕННОСТЬ И ПЕРЕРАСЧЕТЫ ПО ОТМЕНЕННЫМ НАЛОГАМ, СБОРАМ И ИНЫМ ОБЯЗАТЕЛЬНЫМ ПЛАТЕЖАМ</t>
  </si>
  <si>
    <t xml:space="preserve">1 09 01000 00 0000 110 </t>
  </si>
  <si>
    <t>Налог на прибыль организаций, зачислявшийся до 1 января 2005 года в местные бюджеты</t>
  </si>
  <si>
    <t xml:space="preserve">1 09 03000 00 0000 110 </t>
  </si>
  <si>
    <t>Платежи за пользование природными ресурсами</t>
  </si>
  <si>
    <t xml:space="preserve">1 09 03020 00 0000 110 </t>
  </si>
  <si>
    <t>Платежи за добычу полезных ископаемых</t>
  </si>
  <si>
    <t>1 09 03080 00 0000 110</t>
  </si>
  <si>
    <t>Отчисления на воспроизводство минерально-сырьевой базы</t>
  </si>
  <si>
    <t xml:space="preserve">1 09 04000 00 0000 110 </t>
  </si>
  <si>
    <t xml:space="preserve">Налоги на имущество </t>
  </si>
  <si>
    <t xml:space="preserve">1 09 06000 02 0000 110 </t>
  </si>
  <si>
    <t>Прочие налоги и сборы (по отмененным налогам и сборам субъектов Российской Федерации)</t>
  </si>
  <si>
    <t>1 09 11000 02 0000 110</t>
  </si>
  <si>
    <t xml:space="preserve"> 1 09 11020 02 0000110</t>
  </si>
  <si>
    <t>1 11 00000 00 0000 000</t>
  </si>
  <si>
    <t>ДОХОДЫ ОТ ИСПОЛЬЗОВАНИЯ ИМУЩЕСТВА, НАХОДЯЩЕГОСЯ В ГОСУДАРСТВЕННОЙ И МУНИЦИПАЛЬНОЙ СОБСТВЕННОСТИ</t>
  </si>
  <si>
    <t>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</si>
  <si>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</si>
  <si>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1 11 03000 00 0000120</t>
  </si>
  <si>
    <t>Проценты, полученные от предоставления бюджетных кредитов внутри страны</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</si>
  <si>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</si>
  <si>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</si>
  <si>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</si>
  <si>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</si>
  <si>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</si>
  <si>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</si>
  <si>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1 11 07000 00 0000 120</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</si>
  <si>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</si>
  <si>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</si>
  <si>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</si>
  <si>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</si>
  <si>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</si>
  <si>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1 11 09030 00 0000 120</t>
  </si>
  <si>
    <t>Доходы от эксплуатации и использования имущества автомобильных дорог, находящихся в государственной и муниципальной собственности</t>
  </si>
  <si>
    <t>1 12 00000 00 0000 000</t>
  </si>
  <si>
    <t>ПЛАТЕЖИ ПРИ ПОЛЬЗОВАНИИ ПРИРОДНЫМИ РЕСУРСАМИ</t>
  </si>
  <si>
    <t>1 12 01000 01 0000 120</t>
  </si>
  <si>
    <t>Плата за негативное воздействие на окружающую среду</t>
  </si>
  <si>
    <t>1 12 02000 00 0000 120</t>
  </si>
  <si>
    <t>Платежи при пользовании недрами</t>
  </si>
  <si>
    <t>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</si>
  <si>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</si>
  <si>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1 12 02050 01 0000 120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</si>
  <si>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</si>
  <si>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1 12 02100 00 0000 120</t>
  </si>
  <si>
    <t>Сборы за участие в конкурсе (аукционе) на право пользования участками недр</t>
  </si>
  <si>
    <t>1 12 04000 00 0000 120</t>
  </si>
  <si>
    <t>Плата за использование лесов</t>
  </si>
  <si>
    <t>1 12 04010 00 0000 120</t>
  </si>
  <si>
    <t>Плата за использование лесов, расположенных на землях лесного фонда</t>
  </si>
  <si>
    <t>1 13 00000 00 0000 000</t>
  </si>
  <si>
    <t>ДОХОДЫ ОТ ОКАЗАНИЯ ПЛАТНЫХ УСЛУГ (РАБОТ) И КОМПЕНСАЦИИ ЗАТРАТ ГОСУДАРСТВА</t>
  </si>
  <si>
    <t>1 13 01000 00 0000 130</t>
  </si>
  <si>
    <t>Доходы от оказания платных услуг (работ)</t>
  </si>
  <si>
    <t>1 13 01400 01 0000 130</t>
  </si>
  <si>
    <t>Плата за предоставление сведений, документов, содержащихся в государственных реестрах (регистрах)</t>
  </si>
  <si>
    <t>1 13 01500 00 0000 130</t>
  </si>
  <si>
    <t>Плата за оказание услуг по присоединению объектов дорожного сервиса к автомобильным дорогам общего пользования</t>
  </si>
  <si>
    <t xml:space="preserve"> 113 01520 02 0000 130</t>
  </si>
  <si>
    <t>1 13 01990 00 0000 130</t>
  </si>
  <si>
    <t>Прочие доходы от оказания платных услуг (работ)</t>
  </si>
  <si>
    <t>1 13 02000 00 0000 130</t>
  </si>
  <si>
    <t>Доходы от компенсации затрат государства</t>
  </si>
  <si>
    <t>1 13 02060 00 0000 130</t>
  </si>
  <si>
    <t>Доходы, поступающие в порядке возмещения расходов, понесенных в связи с эксплуатацией имущества</t>
  </si>
  <si>
    <t>1 13 02990 00 0000 130</t>
  </si>
  <si>
    <t>Прочие доходы от компенсации затрат государства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</si>
  <si>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</si>
  <si>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</si>
  <si>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</si>
  <si>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</si>
  <si>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1 14 02020 02 0000 410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</si>
  <si>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</si>
  <si>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1 14 02020 02 0000 440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</si>
  <si>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</si>
  <si>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</si>
  <si>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</si>
  <si>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</si>
  <si>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</si>
  <si>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1 15 00000 00 0000 000</t>
  </si>
  <si>
    <t>АДМИНИСТРАТИВНЫЕ ПЛАТЕЖИ И СБОРЫ</t>
  </si>
  <si>
    <t>1 15 02000 00 0000 140</t>
  </si>
  <si>
    <t xml:space="preserve">Платежи, взимаемые государственными и муниципальными органами (организациями) за выполнение определенных функций
</t>
  </si>
  <si>
    <t>1 16 00000 00 0000 000</t>
  </si>
  <si>
    <t>ШТРАФЫ, САНКЦИИ, ВОЗМЕЩЕНИЕ УЩЕРБА</t>
  </si>
  <si>
    <t>1 16 02000 00 0000 140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</si>
  <si>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</si>
  <si>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1 16 03000 00 0000 140</t>
  </si>
  <si>
    <t>Денежные взыскания (штрафы) за нарушение законодательства о налогах и сборах</t>
  </si>
  <si>
    <t>1 16 03020 02 0000 140</t>
  </si>
  <si>
    <t>1 16 18000 00 0000 140</t>
  </si>
  <si>
    <t>Денежные взыскания (штрафы) за нарушение бюджетного законодательства Российской Федерации</t>
  </si>
  <si>
    <t>1 16 21000 00 0000 140</t>
  </si>
  <si>
    <t>Денежные взыскания (штрафы) и иные суммы, взыскиваемые с лиц, виновных в совершении преступлений, и в возмещение ущерба имуществу</t>
  </si>
  <si>
    <t>1 16 23000 00 0000 140</t>
  </si>
  <si>
    <t>Доходы от возмещения ущерба при возникновении страховых случаев</t>
  </si>
  <si>
    <t>1 16 23020 02 0000 140</t>
  </si>
  <si>
    <t>Доходы от возмещения ущерба при возникновении страховых случаев, когда выгодоприобретателями выступают получатели средств бюджетов субъектов Российской Федерации</t>
  </si>
  <si>
    <t>1 16 25000 00 0000 140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</si>
  <si>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</si>
  <si>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1 16 25080 00 0000 140</t>
  </si>
  <si>
    <t>Денежные взыскания (штрафы) за нарушение водного законодательства</t>
  </si>
  <si>
    <t>1 16 30000 01 0000 140</t>
  </si>
  <si>
    <t>Денежные взыскания (штрафы) за правонарушения в области дорожного движения</t>
  </si>
  <si>
    <t>1 16 30010 01 0000 140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</si>
  <si>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</si>
  <si>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1 16 32000 00 0000 140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</si>
  <si>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</si>
  <si>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1 16 33000 00 0000 140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</si>
  <si>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</si>
  <si>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1 16 37000 00 0000 140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</si>
  <si>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</si>
  <si>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1 16 42000 00 0000 140</t>
  </si>
  <si>
    <t>Денежные взыскания (штрафы) за нарушение условий договоров (соглашений) о предоставлении бюджетных кредитов</t>
  </si>
  <si>
    <t>1 16 46000 00 0000 140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</si>
  <si>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</si>
  <si>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1 16 90000 00 0000 140</t>
  </si>
  <si>
    <t>Прочие поступления от денежных взысканий (штрафов) и иных сумм в возмещение ущерба</t>
  </si>
  <si>
    <t>1 17 00000 00 0000 000</t>
  </si>
  <si>
    <t>ПРОЧИЕ НЕНАЛОГОВЫЕ ДОХОДЫ</t>
  </si>
  <si>
    <t>1 17 01000 00 0000 180</t>
  </si>
  <si>
    <t>Невыясненные поступления</t>
  </si>
  <si>
    <t>1 17 05000 00 0000 180</t>
  </si>
  <si>
    <t>Прочие неналоговые доходы</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</si>
  <si>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</si>
  <si>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</si>
  <si>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</si>
  <si>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</si>
  <si>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 xml:space="preserve">2 02 10000 00 0000 151 </t>
  </si>
  <si>
    <t>Дотации бюджетам бюджетной системы Российской Федерации</t>
  </si>
  <si>
    <t xml:space="preserve">2 02 20000 00 0000 151 </t>
  </si>
  <si>
    <t>Субсидии бюджетам бюджетной системы Российской Федерации (межбюджетные субсидии)</t>
  </si>
  <si>
    <t>2 02 30000 00 0000 151</t>
  </si>
  <si>
    <t>Субвенции бюджетам бюджетной системы Российской Федерации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</si>
  <si>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</si>
  <si>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 xml:space="preserve">2 02 40000 00 0000 151 </t>
  </si>
  <si>
    <t>Иные межбюджетные трансферты</t>
  </si>
  <si>
    <t>2 02 90000 00 0000 151</t>
  </si>
  <si>
    <t>Прочие безвозмездные поступления от других бюджетов бюджетной системы</t>
  </si>
  <si>
    <t>2 03 00000 00 0000 000</t>
  </si>
  <si>
    <t>БЕЗВОЗМЕЗДНЫЕ ПОСТУПЛЕНИЯ ОТ ГОСУДАРСТВЕННЫХ (МУНИЦИПАЛЬНЫХ) ОРГАНИЗАЦИЙ</t>
  </si>
  <si>
    <t xml:space="preserve">2 18 00000 00 0000 000 </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</si>
  <si>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</si>
  <si>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2 18 00000 00 0000 151</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</si>
  <si>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t>
  </si>
  <si>
    <t>2 18 00000 00 0000 180</t>
  </si>
  <si>
    <t>Доходы бюджетов бюджетной системы Российской Федерации от возврата организациями остатков субсидий прошлых лет</t>
  </si>
  <si>
    <t xml:space="preserve">2 19 00000 00 0000 000 </t>
  </si>
  <si>
    <t>ВОЗВРАТ ОСТАТКОВ СУБСИДИЙ, СУБВЕНЦИЙ И ИНЫХ МЕЖБЮДЖЕТНЫХ ТРАНСФЕРТОВ, ИМЕЮЩИХ ЦЕЛЕВОЕ НАЗНАЧЕНИЕ, ПРОШЛЫХ ЛЕТ</t>
  </si>
  <si>
    <t>ВСЕГО ДОХОДОВ</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</si>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</sst>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Red]\-#,##0.0;0.0"/>
    <numFmt numFmtId="166" formatCode="0.0"/>
    <numFmt numFmtId="167" formatCode="#,##0.0_ ;[Red]\-#,##0.0\ "/>
    <numFmt numFmtId="168" formatCode="000\ \0\ \00\ \00000\ \00\ \0000\ \000"/>
  </numFmts>
  <fonts count="10" x14ac:knownFonts="1">
    <font>
      <sz val="11"/>
      <color theme="1"/>
      <name val="Calibri"/>
      <family val="2"/>
      <charset val="204"/>
      <scheme val="minor"/>
    </font>
    <font>
      <sz val="10"/>
      <name val="Arial"/>
      <family val="2"/>
      <charset val="204"/>
    </font>
    <font>
      <sz val="12"/>
      <name val="Arial"/>
      <family val="2"/>
      <charset val="204"/>
    </font>
    <font>
      <sz val="12"/>
      <name val="Times New Roman Cyr"/>
      <family val="1"/>
      <charset val="204"/>
    </font>
    <font>
      <sz val="8"/>
      <name val="Arial"/>
      <family val="2"/>
      <charset val="204"/>
    </font>
    <font>
      <sz val="10"/>
      <name val="Times New Roman"/>
      <family val="1"/>
      <charset val="204"/>
    </font>
    <font>
      <b/>
      <sz val="10"/>
      <name val="Arial"/>
      <family val="2"/>
      <charset val="204"/>
    </font>
    <font>
      <sz val="10"/>
      <color indexed="8"/>
      <name val="Times New Roman"/>
      <family val="1"/>
      <charset val="204"/>
    </font>
    <font>
      <sz val="10"/>
      <name val="Times New Roman Cyr"/>
      <charset val="204"/>
    </font>
    <font>
      <b/>
      <sz val="12"/>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5">
    <xf numFmtId="0" fontId="0" fillId="0" borderId="0"/>
    <xf numFmtId="0" fontId="1" fillId="0" borderId="0"/>
    <xf numFmtId="0" fontId="1" fillId="0" borderId="0"/>
    <xf numFmtId="0" fontId="1" fillId="0" borderId="0"/>
    <xf numFmtId="0" fontId="1" fillId="0" borderId="0"/>
  </cellStyleXfs>
  <cellXfs count="48">
    <xf numFmtId="0" fontId="0" fillId="0" borderId="0" xfId="0"/>
    <xf numFmtId="0" fontId="2" fillId="0" borderId="0" xfId="1" applyFont="1"/>
    <xf numFmtId="0" fontId="1" fillId="0" borderId="0" xfId="1"/>
    <xf numFmtId="0" fontId="4" fillId="0" borderId="0" xfId="1" applyNumberFormat="1" applyFont="1" applyFill="1" applyAlignment="1" applyProtection="1">
      <protection hidden="1"/>
    </xf>
    <xf numFmtId="0" fontId="5" fillId="0" borderId="1" xfId="1" applyFont="1" applyBorder="1" applyAlignment="1">
      <alignment horizontal="center" vertical="center"/>
    </xf>
    <xf numFmtId="0" fontId="6" fillId="0" borderId="0" xfId="1" applyFont="1" applyAlignment="1"/>
    <xf numFmtId="0" fontId="7" fillId="3" borderId="1" xfId="0" applyFont="1" applyFill="1" applyBorder="1" applyAlignment="1">
      <alignment horizontal="justify" vertical="top" wrapText="1"/>
    </xf>
    <xf numFmtId="0" fontId="1" fillId="0" borderId="0" xfId="1" applyAlignment="1"/>
    <xf numFmtId="0" fontId="5" fillId="0" borderId="1" xfId="1" applyNumberFormat="1" applyFont="1" applyFill="1" applyBorder="1" applyAlignment="1" applyProtection="1">
      <alignment horizontal="justify" vertical="top" wrapText="1"/>
      <protection hidden="1"/>
    </xf>
    <xf numFmtId="0" fontId="5" fillId="0" borderId="1" xfId="1" applyNumberFormat="1" applyFont="1" applyFill="1" applyBorder="1" applyAlignment="1" applyProtection="1">
      <alignment horizontal="left" vertical="top" wrapText="1"/>
      <protection hidden="1"/>
    </xf>
    <xf numFmtId="166" fontId="1" fillId="0" borderId="0" xfId="1" applyNumberFormat="1" applyAlignment="1"/>
    <xf numFmtId="0" fontId="1" fillId="0" borderId="0" xfId="1" applyFill="1" applyAlignment="1"/>
    <xf numFmtId="0" fontId="7" fillId="0" borderId="1" xfId="0" applyFont="1" applyFill="1" applyBorder="1" applyAlignment="1">
      <alignment horizontal="justify" vertical="top" wrapText="1"/>
    </xf>
    <xf numFmtId="0" fontId="7" fillId="3" borderId="1" xfId="0" applyFont="1" applyFill="1" applyBorder="1" applyAlignment="1">
      <alignment horizontal="justify" vertical="center" wrapText="1"/>
    </xf>
    <xf numFmtId="0" fontId="6" fillId="3" borderId="0" xfId="1" applyFont="1" applyFill="1" applyAlignment="1"/>
    <xf numFmtId="0" fontId="6" fillId="4" borderId="0" xfId="1" applyFont="1" applyFill="1" applyAlignment="1"/>
    <xf numFmtId="0" fontId="1" fillId="0" borderId="0" xfId="1" applyFont="1" applyAlignment="1"/>
    <xf numFmtId="0" fontId="7" fillId="3" borderId="2" xfId="0" applyFont="1" applyFill="1" applyBorder="1" applyAlignment="1">
      <alignment horizontal="justify" vertical="top" wrapText="1"/>
    </xf>
    <xf numFmtId="0" fontId="5" fillId="3" borderId="1" xfId="0" applyFont="1" applyFill="1" applyBorder="1" applyAlignment="1">
      <alignment horizontal="justify" vertical="top" wrapText="1"/>
    </xf>
    <xf numFmtId="168" fontId="5" fillId="3" borderId="1" xfId="4" applyNumberFormat="1" applyFont="1" applyFill="1" applyBorder="1" applyAlignment="1" applyProtection="1">
      <alignment horizontal="center" vertical="center"/>
      <protection hidden="1"/>
    </xf>
    <xf numFmtId="0" fontId="5" fillId="3" borderId="1" xfId="4" applyNumberFormat="1" applyFont="1" applyFill="1" applyBorder="1" applyAlignment="1" applyProtection="1">
      <alignment horizontal="left" vertical="top" wrapText="1"/>
      <protection hidden="1"/>
    </xf>
    <xf numFmtId="0" fontId="3" fillId="0" borderId="0" xfId="0" applyFont="1" applyFill="1" applyBorder="1" applyAlignment="1">
      <alignment horizontal="right" vertical="top" wrapText="1"/>
    </xf>
    <xf numFmtId="167" fontId="1" fillId="0" borderId="0" xfId="1" applyNumberFormat="1" applyAlignment="1"/>
    <xf numFmtId="165" fontId="1" fillId="0" borderId="0" xfId="1" applyNumberFormat="1" applyAlignment="1"/>
    <xf numFmtId="0" fontId="5" fillId="2" borderId="1" xfId="0" applyFont="1" applyFill="1" applyBorder="1" applyAlignment="1">
      <alignment horizontal="center" vertical="center" wrapText="1"/>
    </xf>
    <xf numFmtId="0" fontId="5" fillId="3" borderId="1" xfId="4" applyNumberFormat="1" applyFont="1" applyFill="1" applyBorder="1" applyAlignment="1" applyProtection="1">
      <alignment vertical="top" wrapText="1"/>
      <protection hidden="1"/>
    </xf>
    <xf numFmtId="0" fontId="5" fillId="0" borderId="1" xfId="1" applyNumberFormat="1" applyFont="1" applyFill="1" applyBorder="1" applyAlignment="1" applyProtection="1">
      <alignment horizontal="center" vertical="center"/>
      <protection hidden="1"/>
    </xf>
    <xf numFmtId="0" fontId="5" fillId="0" borderId="0" xfId="1" applyFont="1" applyAlignment="1">
      <alignment horizontal="center" vertical="center"/>
    </xf>
    <xf numFmtId="0" fontId="5" fillId="0" borderId="0" xfId="1" applyNumberFormat="1" applyFont="1" applyFill="1" applyAlignment="1" applyProtection="1">
      <alignment horizontal="center" vertical="center"/>
      <protection hidden="1"/>
    </xf>
    <xf numFmtId="0" fontId="5" fillId="0" borderId="0" xfId="1" applyNumberFormat="1" applyFont="1" applyFill="1" applyBorder="1" applyAlignment="1" applyProtection="1">
      <alignment horizontal="center" vertical="center"/>
      <protection hidden="1"/>
    </xf>
    <xf numFmtId="0" fontId="5" fillId="3" borderId="1" xfId="4" applyNumberFormat="1" applyFont="1" applyFill="1" applyBorder="1" applyAlignment="1" applyProtection="1">
      <alignment horizontal="center" vertical="center" wrapText="1"/>
      <protection hidden="1"/>
    </xf>
    <xf numFmtId="0" fontId="5" fillId="0" borderId="0" xfId="1" applyFont="1" applyAlignment="1">
      <alignment wrapText="1"/>
    </xf>
    <xf numFmtId="0" fontId="8" fillId="0" borderId="1" xfId="0" applyFont="1" applyFill="1" applyBorder="1" applyAlignment="1">
      <alignment vertical="center" wrapText="1"/>
    </xf>
    <xf numFmtId="0" fontId="1" fillId="0" borderId="0" xfId="1" applyFont="1"/>
    <xf numFmtId="0" fontId="5" fillId="0" borderId="1" xfId="0" applyFont="1" applyFill="1" applyBorder="1" applyAlignment="1">
      <alignment horizontal="center" vertical="center" wrapText="1"/>
    </xf>
    <xf numFmtId="167" fontId="5" fillId="3" borderId="1" xfId="0" applyNumberFormat="1" applyFont="1" applyFill="1" applyBorder="1" applyAlignment="1">
      <alignment horizontal="right" vertical="center" wrapText="1"/>
    </xf>
    <xf numFmtId="164" fontId="5" fillId="0" borderId="1" xfId="1" applyNumberFormat="1" applyFont="1" applyFill="1" applyBorder="1" applyAlignment="1">
      <alignment horizontal="right" vertical="center"/>
    </xf>
    <xf numFmtId="164" fontId="5" fillId="0" borderId="1" xfId="1" applyNumberFormat="1" applyFont="1" applyBorder="1" applyAlignment="1">
      <alignment horizontal="right" vertical="center"/>
    </xf>
    <xf numFmtId="164" fontId="5" fillId="0" borderId="2" xfId="1" applyNumberFormat="1" applyFont="1" applyFill="1" applyBorder="1" applyAlignment="1">
      <alignment horizontal="right" vertical="center"/>
    </xf>
    <xf numFmtId="0" fontId="1" fillId="0" borderId="3" xfId="1" applyFont="1" applyBorder="1"/>
    <xf numFmtId="0" fontId="2" fillId="0" borderId="0" xfId="1" applyFont="1" applyAlignment="1">
      <alignment horizontal="right" vertical="center"/>
    </xf>
    <xf numFmtId="0" fontId="3" fillId="0" borderId="0" xfId="0" applyFont="1" applyFill="1" applyBorder="1" applyAlignment="1">
      <alignment horizontal="right" vertical="center" wrapText="1"/>
    </xf>
    <xf numFmtId="0" fontId="1" fillId="0" borderId="0" xfId="1" applyFont="1" applyAlignment="1">
      <alignment horizontal="right" vertical="center"/>
    </xf>
    <xf numFmtId="0" fontId="5" fillId="0" borderId="0" xfId="1" applyFont="1" applyAlignment="1" applyProtection="1">
      <alignment horizontal="right" vertical="center"/>
      <protection hidden="1"/>
    </xf>
    <xf numFmtId="165" fontId="5" fillId="3" borderId="1" xfId="4" applyNumberFormat="1" applyFont="1" applyFill="1" applyBorder="1" applyAlignment="1" applyProtection="1">
      <alignment horizontal="right" vertical="center"/>
      <protection hidden="1"/>
    </xf>
    <xf numFmtId="0" fontId="3" fillId="0" borderId="0" xfId="0" applyFont="1" applyFill="1" applyAlignment="1">
      <alignment horizontal="right" vertical="top" wrapText="1"/>
    </xf>
    <xf numFmtId="0" fontId="3" fillId="0" borderId="0" xfId="0" applyFont="1" applyFill="1" applyBorder="1" applyAlignment="1">
      <alignment horizontal="right" vertical="top" wrapText="1"/>
    </xf>
    <xf numFmtId="0" fontId="9" fillId="0" borderId="0" xfId="3" applyNumberFormat="1" applyFont="1" applyFill="1" applyBorder="1" applyAlignment="1" applyProtection="1">
      <alignment horizontal="center" vertical="center" wrapText="1"/>
      <protection hidden="1"/>
    </xf>
  </cellXfs>
  <cellStyles count="5">
    <cellStyle name="Обычный" xfId="0" builtinId="0"/>
    <cellStyle name="Обычный 2" xfId="1"/>
    <cellStyle name="Обычный 2 3" xfId="2"/>
    <cellStyle name="Обычный 2 4" xfId="4"/>
    <cellStyle name="Обычный_tmp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S304"/>
  <sheetViews>
    <sheetView showGridLines="0" tabSelected="1" view="pageBreakPreview" zoomScaleNormal="90" zoomScaleSheetLayoutView="100" workbookViewId="0">
      <selection activeCell="A13" sqref="A13"/>
    </sheetView>
  </sheetViews>
  <sheetFormatPr defaultColWidth="9.140625" defaultRowHeight="12.75" x14ac:dyDescent="0.2"/>
  <cols>
    <col min="1" max="1" width="20.42578125" style="27" customWidth="1"/>
    <col min="2" max="2" width="64.140625" style="33" customWidth="1"/>
    <col min="3" max="3" width="12.42578125" style="42" customWidth="1"/>
    <col min="4" max="4" width="11.7109375" style="2" bestFit="1" customWidth="1"/>
    <col min="5" max="5" width="10.140625" style="2" bestFit="1" customWidth="1"/>
    <col min="6" max="182" width="9.140625" style="2" customWidth="1"/>
    <col min="183" max="16384" width="9.140625" style="2"/>
  </cols>
  <sheetData>
    <row r="1" spans="1:3" s="1" customFormat="1" ht="15" x14ac:dyDescent="0.2">
      <c r="A1" s="27"/>
      <c r="C1" s="40"/>
    </row>
    <row r="2" spans="1:3" s="1" customFormat="1" ht="15.75" x14ac:dyDescent="0.2">
      <c r="A2" s="27"/>
      <c r="B2" s="45" t="s">
        <v>383</v>
      </c>
      <c r="C2" s="45"/>
    </row>
    <row r="3" spans="1:3" s="1" customFormat="1" ht="15.75" x14ac:dyDescent="0.2">
      <c r="A3" s="28"/>
      <c r="B3" s="45" t="s">
        <v>0</v>
      </c>
      <c r="C3" s="45"/>
    </row>
    <row r="4" spans="1:3" s="1" customFormat="1" ht="15.75" x14ac:dyDescent="0.2">
      <c r="A4" s="29"/>
      <c r="B4" s="46" t="s">
        <v>1</v>
      </c>
      <c r="C4" s="46"/>
    </row>
    <row r="5" spans="1:3" s="1" customFormat="1" ht="15.75" x14ac:dyDescent="0.2">
      <c r="A5" s="29"/>
      <c r="B5" s="46" t="s">
        <v>2</v>
      </c>
      <c r="C5" s="46"/>
    </row>
    <row r="6" spans="1:3" s="1" customFormat="1" ht="15.75" x14ac:dyDescent="0.2">
      <c r="A6" s="29"/>
      <c r="B6" s="21"/>
      <c r="C6" s="41"/>
    </row>
    <row r="7" spans="1:3" s="1" customFormat="1" ht="75" customHeight="1" x14ac:dyDescent="0.2">
      <c r="A7" s="47" t="s">
        <v>384</v>
      </c>
      <c r="B7" s="47"/>
      <c r="C7" s="47"/>
    </row>
    <row r="8" spans="1:3" x14ac:dyDescent="0.2">
      <c r="A8" s="28"/>
      <c r="B8" s="3"/>
      <c r="C8" s="43" t="s">
        <v>3</v>
      </c>
    </row>
    <row r="9" spans="1:3" ht="38.25" x14ac:dyDescent="0.2">
      <c r="A9" s="24" t="s">
        <v>385</v>
      </c>
      <c r="B9" s="24" t="s">
        <v>386</v>
      </c>
      <c r="C9" s="34" t="s">
        <v>387</v>
      </c>
    </row>
    <row r="10" spans="1:3" s="5" customFormat="1" x14ac:dyDescent="0.2">
      <c r="A10" s="4" t="s">
        <v>388</v>
      </c>
      <c r="B10" s="6" t="s">
        <v>389</v>
      </c>
      <c r="C10" s="36">
        <f>C11+C23+C36+C47+C55+C64+C85+C104+C121+C141+C157+C166+C169+C202</f>
        <v>106632104.3</v>
      </c>
    </row>
    <row r="11" spans="1:3" s="5" customFormat="1" x14ac:dyDescent="0.2">
      <c r="A11" s="4" t="s">
        <v>390</v>
      </c>
      <c r="B11" s="6" t="s">
        <v>391</v>
      </c>
      <c r="C11" s="37">
        <f>C12+C17</f>
        <v>66500819.899999999</v>
      </c>
    </row>
    <row r="12" spans="1:3" s="5" customFormat="1" x14ac:dyDescent="0.2">
      <c r="A12" s="4" t="s">
        <v>392</v>
      </c>
      <c r="B12" s="6" t="s">
        <v>393</v>
      </c>
      <c r="C12" s="37">
        <f>C13+C16</f>
        <v>32869598.899999999</v>
      </c>
    </row>
    <row r="13" spans="1:3" s="7" customFormat="1" ht="25.5" x14ac:dyDescent="0.2">
      <c r="A13" s="4" t="s">
        <v>394</v>
      </c>
      <c r="B13" s="6" t="s">
        <v>395</v>
      </c>
      <c r="C13" s="37">
        <f>C14+C15</f>
        <v>32869598.5</v>
      </c>
    </row>
    <row r="14" spans="1:3" s="7" customFormat="1" ht="38.25" x14ac:dyDescent="0.2">
      <c r="A14" s="4" t="s">
        <v>261</v>
      </c>
      <c r="B14" s="8" t="s">
        <v>262</v>
      </c>
      <c r="C14" s="37">
        <v>32076812.899999999</v>
      </c>
    </row>
    <row r="15" spans="1:3" s="7" customFormat="1" ht="38.25" x14ac:dyDescent="0.2">
      <c r="A15" s="4" t="s">
        <v>263</v>
      </c>
      <c r="B15" s="8" t="s">
        <v>264</v>
      </c>
      <c r="C15" s="37">
        <v>792785.6</v>
      </c>
    </row>
    <row r="16" spans="1:3" s="7" customFormat="1" ht="38.25" x14ac:dyDescent="0.2">
      <c r="A16" s="4" t="s">
        <v>265</v>
      </c>
      <c r="B16" s="8" t="s">
        <v>262</v>
      </c>
      <c r="C16" s="37">
        <v>0.4</v>
      </c>
    </row>
    <row r="17" spans="1:3" s="5" customFormat="1" x14ac:dyDescent="0.2">
      <c r="A17" s="4" t="s">
        <v>396</v>
      </c>
      <c r="B17" s="6" t="s">
        <v>397</v>
      </c>
      <c r="C17" s="36">
        <f>SUM(C18:C22)</f>
        <v>33631221</v>
      </c>
    </row>
    <row r="18" spans="1:3" s="7" customFormat="1" ht="51" x14ac:dyDescent="0.2">
      <c r="A18" s="4" t="s">
        <v>266</v>
      </c>
      <c r="B18" s="8" t="s">
        <v>267</v>
      </c>
      <c r="C18" s="37">
        <v>32077626.600000001</v>
      </c>
    </row>
    <row r="19" spans="1:3" s="7" customFormat="1" ht="76.5" x14ac:dyDescent="0.2">
      <c r="A19" s="4" t="s">
        <v>268</v>
      </c>
      <c r="B19" s="8" t="s">
        <v>269</v>
      </c>
      <c r="C19" s="37">
        <v>210938.1</v>
      </c>
    </row>
    <row r="20" spans="1:3" s="7" customFormat="1" ht="38.25" x14ac:dyDescent="0.2">
      <c r="A20" s="4" t="s">
        <v>270</v>
      </c>
      <c r="B20" s="8" t="s">
        <v>271</v>
      </c>
      <c r="C20" s="37">
        <v>763437.5</v>
      </c>
    </row>
    <row r="21" spans="1:3" s="7" customFormat="1" ht="63.75" x14ac:dyDescent="0.2">
      <c r="A21" s="4" t="s">
        <v>272</v>
      </c>
      <c r="B21" s="8" t="s">
        <v>273</v>
      </c>
      <c r="C21" s="37">
        <v>579215.80000000005</v>
      </c>
    </row>
    <row r="22" spans="1:3" s="7" customFormat="1" ht="38.25" x14ac:dyDescent="0.2">
      <c r="A22" s="4" t="s">
        <v>274</v>
      </c>
      <c r="B22" s="9" t="s">
        <v>398</v>
      </c>
      <c r="C22" s="37">
        <v>3</v>
      </c>
    </row>
    <row r="23" spans="1:3" s="5" customFormat="1" ht="25.5" x14ac:dyDescent="0.2">
      <c r="A23" s="4" t="s">
        <v>399</v>
      </c>
      <c r="B23" s="6" t="s">
        <v>400</v>
      </c>
      <c r="C23" s="37">
        <f t="shared" ref="C23" si="0">C24</f>
        <v>15063004.4</v>
      </c>
    </row>
    <row r="24" spans="1:3" s="5" customFormat="1" ht="25.5" x14ac:dyDescent="0.2">
      <c r="A24" s="4" t="s">
        <v>401</v>
      </c>
      <c r="B24" s="6" t="s">
        <v>402</v>
      </c>
      <c r="C24" s="37">
        <f t="shared" ref="C24" si="1">C25+C27+C28+C29+C30+C31+C32+C33+C34+C35</f>
        <v>15063004.4</v>
      </c>
    </row>
    <row r="25" spans="1:3" s="7" customFormat="1" ht="51" x14ac:dyDescent="0.2">
      <c r="A25" s="4" t="s">
        <v>403</v>
      </c>
      <c r="B25" s="6" t="s">
        <v>404</v>
      </c>
      <c r="C25" s="37">
        <f>C26</f>
        <v>8277.9</v>
      </c>
    </row>
    <row r="26" spans="1:3" s="7" customFormat="1" ht="38.25" x14ac:dyDescent="0.2">
      <c r="A26" s="4" t="s">
        <v>275</v>
      </c>
      <c r="B26" s="6" t="s">
        <v>276</v>
      </c>
      <c r="C26" s="37">
        <v>8277.9</v>
      </c>
    </row>
    <row r="27" spans="1:3" s="7" customFormat="1" ht="76.5" x14ac:dyDescent="0.2">
      <c r="A27" s="4" t="s">
        <v>277</v>
      </c>
      <c r="B27" s="8" t="s">
        <v>278</v>
      </c>
      <c r="C27" s="37">
        <v>13430</v>
      </c>
    </row>
    <row r="28" spans="1:3" s="7" customFormat="1" x14ac:dyDescent="0.2">
      <c r="A28" s="4" t="s">
        <v>279</v>
      </c>
      <c r="B28" s="8" t="s">
        <v>280</v>
      </c>
      <c r="C28" s="37">
        <v>7914478.0999999996</v>
      </c>
    </row>
    <row r="29" spans="1:3" s="7" customFormat="1" ht="89.25" x14ac:dyDescent="0.2">
      <c r="A29" s="4" t="s">
        <v>281</v>
      </c>
      <c r="B29" s="8" t="s">
        <v>282</v>
      </c>
      <c r="C29" s="37">
        <v>1439095.9</v>
      </c>
    </row>
    <row r="30" spans="1:3" s="7" customFormat="1" ht="25.5" x14ac:dyDescent="0.2">
      <c r="A30" s="4" t="s">
        <v>283</v>
      </c>
      <c r="B30" s="8" t="s">
        <v>284</v>
      </c>
      <c r="C30" s="37">
        <v>15563.8</v>
      </c>
    </row>
    <row r="31" spans="1:3" s="7" customFormat="1" ht="89.25" x14ac:dyDescent="0.2">
      <c r="A31" s="4" t="s">
        <v>108</v>
      </c>
      <c r="B31" s="9" t="s">
        <v>588</v>
      </c>
      <c r="C31" s="37">
        <v>572806.6</v>
      </c>
    </row>
    <row r="32" spans="1:3" s="7" customFormat="1" ht="51" x14ac:dyDescent="0.2">
      <c r="A32" s="4" t="s">
        <v>109</v>
      </c>
      <c r="B32" s="8" t="s">
        <v>110</v>
      </c>
      <c r="C32" s="36">
        <v>2095320.6</v>
      </c>
    </row>
    <row r="33" spans="1:3" s="7" customFormat="1" ht="63.75" x14ac:dyDescent="0.2">
      <c r="A33" s="4" t="s">
        <v>111</v>
      </c>
      <c r="B33" s="8" t="s">
        <v>112</v>
      </c>
      <c r="C33" s="37">
        <v>21271</v>
      </c>
    </row>
    <row r="34" spans="1:3" s="7" customFormat="1" ht="51" x14ac:dyDescent="0.2">
      <c r="A34" s="4" t="s">
        <v>113</v>
      </c>
      <c r="B34" s="8" t="s">
        <v>114</v>
      </c>
      <c r="C34" s="37">
        <v>3388574.5</v>
      </c>
    </row>
    <row r="35" spans="1:3" s="7" customFormat="1" ht="51" x14ac:dyDescent="0.2">
      <c r="A35" s="4" t="s">
        <v>115</v>
      </c>
      <c r="B35" s="8" t="s">
        <v>116</v>
      </c>
      <c r="C35" s="37">
        <v>-405814</v>
      </c>
    </row>
    <row r="36" spans="1:3" s="5" customFormat="1" x14ac:dyDescent="0.2">
      <c r="A36" s="4" t="s">
        <v>405</v>
      </c>
      <c r="B36" s="6" t="s">
        <v>406</v>
      </c>
      <c r="C36" s="37">
        <f>C37+C45</f>
        <v>8057845.7999999998</v>
      </c>
    </row>
    <row r="37" spans="1:3" s="5" customFormat="1" ht="25.5" x14ac:dyDescent="0.2">
      <c r="A37" s="4" t="s">
        <v>407</v>
      </c>
      <c r="B37" s="6" t="s">
        <v>408</v>
      </c>
      <c r="C37" s="37">
        <f t="shared" ref="C37" si="2">C38+C41+C44</f>
        <v>8057813.7999999998</v>
      </c>
    </row>
    <row r="38" spans="1:3" s="7" customFormat="1" ht="25.5" x14ac:dyDescent="0.2">
      <c r="A38" s="4" t="s">
        <v>409</v>
      </c>
      <c r="B38" s="6" t="s">
        <v>286</v>
      </c>
      <c r="C38" s="37">
        <f t="shared" ref="C38" si="3">C39+C40</f>
        <v>5466283.5</v>
      </c>
    </row>
    <row r="39" spans="1:3" s="7" customFormat="1" ht="25.5" x14ac:dyDescent="0.2">
      <c r="A39" s="4" t="s">
        <v>285</v>
      </c>
      <c r="B39" s="8" t="s">
        <v>286</v>
      </c>
      <c r="C39" s="37">
        <v>5465867.4000000004</v>
      </c>
    </row>
    <row r="40" spans="1:3" s="7" customFormat="1" ht="38.25" x14ac:dyDescent="0.2">
      <c r="A40" s="4" t="s">
        <v>287</v>
      </c>
      <c r="B40" s="8" t="s">
        <v>288</v>
      </c>
      <c r="C40" s="37">
        <v>416.1</v>
      </c>
    </row>
    <row r="41" spans="1:3" s="7" customFormat="1" ht="25.5" x14ac:dyDescent="0.2">
      <c r="A41" s="4" t="s">
        <v>410</v>
      </c>
      <c r="B41" s="6" t="s">
        <v>411</v>
      </c>
      <c r="C41" s="36">
        <f t="shared" ref="C41" si="4">C42+C43</f>
        <v>2617962.5</v>
      </c>
    </row>
    <row r="42" spans="1:3" s="7" customFormat="1" ht="51" x14ac:dyDescent="0.2">
      <c r="A42" s="4" t="s">
        <v>289</v>
      </c>
      <c r="B42" s="9" t="s">
        <v>290</v>
      </c>
      <c r="C42" s="37">
        <v>2617828.4</v>
      </c>
    </row>
    <row r="43" spans="1:3" s="7" customFormat="1" ht="38.25" x14ac:dyDescent="0.2">
      <c r="A43" s="4" t="s">
        <v>291</v>
      </c>
      <c r="B43" s="8" t="s">
        <v>292</v>
      </c>
      <c r="C43" s="37">
        <v>134.1</v>
      </c>
    </row>
    <row r="44" spans="1:3" s="7" customFormat="1" ht="25.5" x14ac:dyDescent="0.2">
      <c r="A44" s="4" t="s">
        <v>293</v>
      </c>
      <c r="B44" s="8" t="s">
        <v>294</v>
      </c>
      <c r="C44" s="37">
        <v>-26432.2</v>
      </c>
    </row>
    <row r="45" spans="1:3" s="5" customFormat="1" x14ac:dyDescent="0.2">
      <c r="A45" s="4" t="s">
        <v>412</v>
      </c>
      <c r="B45" s="6" t="s">
        <v>413</v>
      </c>
      <c r="C45" s="37">
        <f t="shared" ref="C45" si="5">C46</f>
        <v>32</v>
      </c>
    </row>
    <row r="46" spans="1:3" s="7" customFormat="1" ht="25.5" x14ac:dyDescent="0.2">
      <c r="A46" s="4" t="s">
        <v>295</v>
      </c>
      <c r="B46" s="8" t="s">
        <v>296</v>
      </c>
      <c r="C46" s="37">
        <v>32</v>
      </c>
    </row>
    <row r="47" spans="1:3" s="5" customFormat="1" x14ac:dyDescent="0.2">
      <c r="A47" s="4" t="s">
        <v>414</v>
      </c>
      <c r="B47" s="12" t="s">
        <v>415</v>
      </c>
      <c r="C47" s="37">
        <f>C48+C51+C54</f>
        <v>13923649.1</v>
      </c>
    </row>
    <row r="48" spans="1:3" s="5" customFormat="1" x14ac:dyDescent="0.2">
      <c r="A48" s="4" t="s">
        <v>416</v>
      </c>
      <c r="B48" s="6" t="s">
        <v>417</v>
      </c>
      <c r="C48" s="37">
        <f>C49+C50</f>
        <v>11541628.800000001</v>
      </c>
    </row>
    <row r="49" spans="1:5" s="7" customFormat="1" ht="25.5" x14ac:dyDescent="0.2">
      <c r="A49" s="4" t="s">
        <v>297</v>
      </c>
      <c r="B49" s="8" t="s">
        <v>298</v>
      </c>
      <c r="C49" s="37">
        <v>11295909.5</v>
      </c>
    </row>
    <row r="50" spans="1:5" s="7" customFormat="1" ht="25.5" x14ac:dyDescent="0.2">
      <c r="A50" s="4" t="s">
        <v>299</v>
      </c>
      <c r="B50" s="8" t="s">
        <v>300</v>
      </c>
      <c r="C50" s="37">
        <v>245719.3</v>
      </c>
      <c r="E50" s="10"/>
    </row>
    <row r="51" spans="1:5" s="5" customFormat="1" x14ac:dyDescent="0.2">
      <c r="A51" s="4" t="s">
        <v>418</v>
      </c>
      <c r="B51" s="6" t="s">
        <v>419</v>
      </c>
      <c r="C51" s="37">
        <f>C52+C53</f>
        <v>2377088.6</v>
      </c>
    </row>
    <row r="52" spans="1:5" s="7" customFormat="1" x14ac:dyDescent="0.2">
      <c r="A52" s="4" t="s">
        <v>301</v>
      </c>
      <c r="B52" s="8" t="s">
        <v>302</v>
      </c>
      <c r="C52" s="37">
        <v>400782.7</v>
      </c>
    </row>
    <row r="53" spans="1:5" s="7" customFormat="1" x14ac:dyDescent="0.2">
      <c r="A53" s="4" t="s">
        <v>303</v>
      </c>
      <c r="B53" s="8" t="s">
        <v>304</v>
      </c>
      <c r="C53" s="37">
        <v>1976305.9</v>
      </c>
    </row>
    <row r="54" spans="1:5" s="5" customFormat="1" x14ac:dyDescent="0.2">
      <c r="A54" s="4" t="s">
        <v>305</v>
      </c>
      <c r="B54" s="8" t="s">
        <v>306</v>
      </c>
      <c r="C54" s="37">
        <v>4931.7</v>
      </c>
    </row>
    <row r="55" spans="1:5" s="5" customFormat="1" ht="25.5" x14ac:dyDescent="0.2">
      <c r="A55" s="4" t="s">
        <v>420</v>
      </c>
      <c r="B55" s="6" t="s">
        <v>421</v>
      </c>
      <c r="C55" s="37">
        <f>C56+C60</f>
        <v>753090</v>
      </c>
    </row>
    <row r="56" spans="1:5" s="5" customFormat="1" x14ac:dyDescent="0.2">
      <c r="A56" s="4" t="s">
        <v>422</v>
      </c>
      <c r="B56" s="6" t="s">
        <v>423</v>
      </c>
      <c r="C56" s="37">
        <f>C57+C58+C59</f>
        <v>748713.8</v>
      </c>
    </row>
    <row r="57" spans="1:5" s="7" customFormat="1" x14ac:dyDescent="0.2">
      <c r="A57" s="4" t="s">
        <v>307</v>
      </c>
      <c r="B57" s="8" t="s">
        <v>308</v>
      </c>
      <c r="C57" s="37">
        <v>119096.1</v>
      </c>
    </row>
    <row r="58" spans="1:5" s="7" customFormat="1" ht="25.5" x14ac:dyDescent="0.2">
      <c r="A58" s="4" t="s">
        <v>309</v>
      </c>
      <c r="B58" s="8" t="s">
        <v>310</v>
      </c>
      <c r="C58" s="37">
        <v>30864.400000000001</v>
      </c>
    </row>
    <row r="59" spans="1:5" s="7" customFormat="1" x14ac:dyDescent="0.2">
      <c r="A59" s="4" t="s">
        <v>311</v>
      </c>
      <c r="B59" s="8" t="s">
        <v>312</v>
      </c>
      <c r="C59" s="37">
        <v>598753.30000000005</v>
      </c>
    </row>
    <row r="60" spans="1:5" s="5" customFormat="1" ht="25.5" x14ac:dyDescent="0.2">
      <c r="A60" s="4" t="s">
        <v>424</v>
      </c>
      <c r="B60" s="6" t="s">
        <v>425</v>
      </c>
      <c r="C60" s="36">
        <f t="shared" ref="C60" si="6">C61+C62+C63</f>
        <v>4376.2</v>
      </c>
    </row>
    <row r="61" spans="1:5" s="7" customFormat="1" x14ac:dyDescent="0.2">
      <c r="A61" s="4" t="s">
        <v>313</v>
      </c>
      <c r="B61" s="8" t="s">
        <v>314</v>
      </c>
      <c r="C61" s="37">
        <v>3651.6</v>
      </c>
    </row>
    <row r="62" spans="1:5" s="7" customFormat="1" ht="25.5" x14ac:dyDescent="0.2">
      <c r="A62" s="4" t="s">
        <v>315</v>
      </c>
      <c r="B62" s="8" t="s">
        <v>316</v>
      </c>
      <c r="C62" s="37">
        <v>0.2</v>
      </c>
    </row>
    <row r="63" spans="1:5" s="7" customFormat="1" ht="25.5" x14ac:dyDescent="0.2">
      <c r="A63" s="4" t="s">
        <v>317</v>
      </c>
      <c r="B63" s="8" t="s">
        <v>318</v>
      </c>
      <c r="C63" s="37">
        <v>724.4</v>
      </c>
    </row>
    <row r="64" spans="1:5" s="5" customFormat="1" x14ac:dyDescent="0.2">
      <c r="A64" s="4" t="s">
        <v>426</v>
      </c>
      <c r="B64" s="12" t="s">
        <v>427</v>
      </c>
      <c r="C64" s="36">
        <f>C65+C66</f>
        <v>363801.79999999993</v>
      </c>
    </row>
    <row r="65" spans="1:3" s="5" customFormat="1" ht="51" x14ac:dyDescent="0.2">
      <c r="A65" s="4" t="s">
        <v>351</v>
      </c>
      <c r="B65" s="6" t="s">
        <v>352</v>
      </c>
      <c r="C65" s="37">
        <v>4213</v>
      </c>
    </row>
    <row r="66" spans="1:3" s="5" customFormat="1" ht="25.5" x14ac:dyDescent="0.2">
      <c r="A66" s="4" t="s">
        <v>428</v>
      </c>
      <c r="B66" s="6" t="s">
        <v>429</v>
      </c>
      <c r="C66" s="37">
        <f>C67+C68+C69+C71+C72+C73+C74+C75+C78+C80+C81+C82+C83+C84</f>
        <v>359588.79999999993</v>
      </c>
    </row>
    <row r="67" spans="1:3" s="7" customFormat="1" ht="63.75" x14ac:dyDescent="0.2">
      <c r="A67" s="4" t="s">
        <v>319</v>
      </c>
      <c r="B67" s="6" t="s">
        <v>320</v>
      </c>
      <c r="C67" s="37">
        <v>2984.5</v>
      </c>
    </row>
    <row r="68" spans="1:3" s="7" customFormat="1" ht="25.5" x14ac:dyDescent="0.2">
      <c r="A68" s="4" t="s">
        <v>377</v>
      </c>
      <c r="B68" s="6" t="s">
        <v>378</v>
      </c>
      <c r="C68" s="37">
        <v>245648.8</v>
      </c>
    </row>
    <row r="69" spans="1:3" s="7" customFormat="1" ht="38.25" x14ac:dyDescent="0.2">
      <c r="A69" s="4" t="s">
        <v>430</v>
      </c>
      <c r="B69" s="6" t="s">
        <v>431</v>
      </c>
      <c r="C69" s="37">
        <v>65720.899999999994</v>
      </c>
    </row>
    <row r="70" spans="1:3" s="7" customFormat="1" ht="51" x14ac:dyDescent="0.2">
      <c r="A70" s="4" t="s">
        <v>18</v>
      </c>
      <c r="B70" s="8" t="s">
        <v>19</v>
      </c>
      <c r="C70" s="37">
        <v>65720.899999999994</v>
      </c>
    </row>
    <row r="71" spans="1:3" s="11" customFormat="1" ht="25.5" x14ac:dyDescent="0.2">
      <c r="A71" s="4" t="s">
        <v>353</v>
      </c>
      <c r="B71" s="8" t="s">
        <v>354</v>
      </c>
      <c r="C71" s="36">
        <v>4138.8</v>
      </c>
    </row>
    <row r="72" spans="1:3" s="7" customFormat="1" ht="51" x14ac:dyDescent="0.2">
      <c r="A72" s="4" t="s">
        <v>373</v>
      </c>
      <c r="B72" s="8" t="s">
        <v>374</v>
      </c>
      <c r="C72" s="37">
        <v>586.4</v>
      </c>
    </row>
    <row r="73" spans="1:3" s="11" customFormat="1" ht="25.5" x14ac:dyDescent="0.2">
      <c r="A73" s="4" t="s">
        <v>375</v>
      </c>
      <c r="B73" s="8" t="s">
        <v>376</v>
      </c>
      <c r="C73" s="36">
        <v>4.3</v>
      </c>
    </row>
    <row r="74" spans="1:3" s="7" customFormat="1" ht="51" x14ac:dyDescent="0.2">
      <c r="A74" s="4" t="s">
        <v>76</v>
      </c>
      <c r="B74" s="8" t="s">
        <v>77</v>
      </c>
      <c r="C74" s="37">
        <v>182.8</v>
      </c>
    </row>
    <row r="75" spans="1:3" s="7" customFormat="1" ht="51" x14ac:dyDescent="0.2">
      <c r="A75" s="4" t="s">
        <v>432</v>
      </c>
      <c r="B75" s="6" t="s">
        <v>433</v>
      </c>
      <c r="C75" s="36">
        <f t="shared" ref="C75" si="7">C76+C77</f>
        <v>29588.3</v>
      </c>
    </row>
    <row r="76" spans="1:3" s="7" customFormat="1" ht="63.75" x14ac:dyDescent="0.2">
      <c r="A76" s="4" t="s">
        <v>355</v>
      </c>
      <c r="B76" s="6" t="s">
        <v>356</v>
      </c>
      <c r="C76" s="37">
        <v>3505.2</v>
      </c>
    </row>
    <row r="77" spans="1:3" s="7" customFormat="1" ht="122.25" customHeight="1" x14ac:dyDescent="0.2">
      <c r="A77" s="4" t="s">
        <v>232</v>
      </c>
      <c r="B77" s="8" t="s">
        <v>233</v>
      </c>
      <c r="C77" s="37">
        <v>26083.1</v>
      </c>
    </row>
    <row r="78" spans="1:3" s="7" customFormat="1" ht="51" x14ac:dyDescent="0.2">
      <c r="A78" s="4" t="s">
        <v>434</v>
      </c>
      <c r="B78" s="12" t="s">
        <v>435</v>
      </c>
      <c r="C78" s="37">
        <f>C79</f>
        <v>4552.5</v>
      </c>
    </row>
    <row r="79" spans="1:3" s="7" customFormat="1" ht="63.75" x14ac:dyDescent="0.2">
      <c r="A79" s="4" t="s">
        <v>234</v>
      </c>
      <c r="B79" s="8" t="s">
        <v>235</v>
      </c>
      <c r="C79" s="37">
        <v>4552.5</v>
      </c>
    </row>
    <row r="80" spans="1:3" s="7" customFormat="1" ht="38.25" x14ac:dyDescent="0.2">
      <c r="A80" s="4" t="s">
        <v>62</v>
      </c>
      <c r="B80" s="6" t="s">
        <v>63</v>
      </c>
      <c r="C80" s="36">
        <v>3571</v>
      </c>
    </row>
    <row r="81" spans="1:3" s="7" customFormat="1" ht="25.5" x14ac:dyDescent="0.2">
      <c r="A81" s="4" t="s">
        <v>160</v>
      </c>
      <c r="B81" s="8" t="s">
        <v>161</v>
      </c>
      <c r="C81" s="37">
        <v>95</v>
      </c>
    </row>
    <row r="82" spans="1:3" s="7" customFormat="1" ht="51" x14ac:dyDescent="0.2">
      <c r="A82" s="4" t="s">
        <v>182</v>
      </c>
      <c r="B82" s="8" t="s">
        <v>183</v>
      </c>
      <c r="C82" s="37">
        <v>507.7</v>
      </c>
    </row>
    <row r="83" spans="1:3" s="7" customFormat="1" ht="63.75" x14ac:dyDescent="0.2">
      <c r="A83" s="4" t="s">
        <v>184</v>
      </c>
      <c r="B83" s="8" t="s">
        <v>185</v>
      </c>
      <c r="C83" s="37">
        <v>887.8</v>
      </c>
    </row>
    <row r="84" spans="1:3" s="7" customFormat="1" ht="51" x14ac:dyDescent="0.2">
      <c r="A84" s="4" t="s">
        <v>10</v>
      </c>
      <c r="B84" s="8" t="s">
        <v>11</v>
      </c>
      <c r="C84" s="37">
        <v>1120</v>
      </c>
    </row>
    <row r="85" spans="1:3" s="5" customFormat="1" ht="25.5" x14ac:dyDescent="0.2">
      <c r="A85" s="4" t="s">
        <v>436</v>
      </c>
      <c r="B85" s="6" t="s">
        <v>437</v>
      </c>
      <c r="C85" s="36">
        <f>C86+C89+C94+C99+C101</f>
        <v>777.69999999999993</v>
      </c>
    </row>
    <row r="86" spans="1:3" s="5" customFormat="1" ht="25.5" x14ac:dyDescent="0.2">
      <c r="A86" s="4" t="s">
        <v>438</v>
      </c>
      <c r="B86" s="6" t="s">
        <v>439</v>
      </c>
      <c r="C86" s="36">
        <f>C87+C88</f>
        <v>135</v>
      </c>
    </row>
    <row r="87" spans="1:3" s="7" customFormat="1" ht="25.5" x14ac:dyDescent="0.2">
      <c r="A87" s="4" t="s">
        <v>321</v>
      </c>
      <c r="B87" s="8" t="s">
        <v>322</v>
      </c>
      <c r="C87" s="36">
        <v>100.4</v>
      </c>
    </row>
    <row r="88" spans="1:3" s="7" customFormat="1" ht="25.5" x14ac:dyDescent="0.2">
      <c r="A88" s="4" t="s">
        <v>323</v>
      </c>
      <c r="B88" s="8" t="s">
        <v>324</v>
      </c>
      <c r="C88" s="36">
        <v>34.6</v>
      </c>
    </row>
    <row r="89" spans="1:3" s="5" customFormat="1" x14ac:dyDescent="0.2">
      <c r="A89" s="4" t="s">
        <v>440</v>
      </c>
      <c r="B89" s="6" t="s">
        <v>441</v>
      </c>
      <c r="C89" s="36">
        <f t="shared" ref="C89" si="8">C90+C92</f>
        <v>24.1</v>
      </c>
    </row>
    <row r="90" spans="1:3" s="7" customFormat="1" x14ac:dyDescent="0.2">
      <c r="A90" s="4" t="s">
        <v>442</v>
      </c>
      <c r="B90" s="13" t="s">
        <v>443</v>
      </c>
      <c r="C90" s="36">
        <f>C91</f>
        <v>3</v>
      </c>
    </row>
    <row r="91" spans="1:3" s="7" customFormat="1" x14ac:dyDescent="0.2">
      <c r="A91" s="4" t="s">
        <v>325</v>
      </c>
      <c r="B91" s="8" t="s">
        <v>326</v>
      </c>
      <c r="C91" s="36">
        <v>3</v>
      </c>
    </row>
    <row r="92" spans="1:3" s="7" customFormat="1" x14ac:dyDescent="0.2">
      <c r="A92" s="4" t="s">
        <v>444</v>
      </c>
      <c r="B92" s="13" t="s">
        <v>445</v>
      </c>
      <c r="C92" s="36">
        <f>C93</f>
        <v>21.1</v>
      </c>
    </row>
    <row r="93" spans="1:3" s="7" customFormat="1" ht="51" x14ac:dyDescent="0.2">
      <c r="A93" s="4" t="s">
        <v>327</v>
      </c>
      <c r="B93" s="8" t="s">
        <v>328</v>
      </c>
      <c r="C93" s="36">
        <v>21.1</v>
      </c>
    </row>
    <row r="94" spans="1:3" s="5" customFormat="1" x14ac:dyDescent="0.2">
      <c r="A94" s="4" t="s">
        <v>446</v>
      </c>
      <c r="B94" s="6" t="s">
        <v>447</v>
      </c>
      <c r="C94" s="36">
        <f>SUM(C95:C98)</f>
        <v>502.59999999999997</v>
      </c>
    </row>
    <row r="95" spans="1:3" s="7" customFormat="1" x14ac:dyDescent="0.2">
      <c r="A95" s="4" t="s">
        <v>329</v>
      </c>
      <c r="B95" s="8" t="s">
        <v>330</v>
      </c>
      <c r="C95" s="36">
        <v>265.5</v>
      </c>
    </row>
    <row r="96" spans="1:3" s="7" customFormat="1" ht="25.5" x14ac:dyDescent="0.2">
      <c r="A96" s="4" t="s">
        <v>331</v>
      </c>
      <c r="B96" s="8" t="s">
        <v>332</v>
      </c>
      <c r="C96" s="36">
        <v>46.4</v>
      </c>
    </row>
    <row r="97" spans="1:149" s="7" customFormat="1" x14ac:dyDescent="0.2">
      <c r="A97" s="4" t="s">
        <v>333</v>
      </c>
      <c r="B97" s="8" t="s">
        <v>334</v>
      </c>
      <c r="C97" s="36">
        <v>181</v>
      </c>
    </row>
    <row r="98" spans="1:149" s="7" customFormat="1" x14ac:dyDescent="0.2">
      <c r="A98" s="4" t="s">
        <v>335</v>
      </c>
      <c r="B98" s="9" t="s">
        <v>336</v>
      </c>
      <c r="C98" s="36">
        <v>9.6999999999999993</v>
      </c>
    </row>
    <row r="99" spans="1:149" s="5" customFormat="1" ht="25.5" x14ac:dyDescent="0.2">
      <c r="A99" s="4" t="s">
        <v>448</v>
      </c>
      <c r="B99" s="6" t="s">
        <v>449</v>
      </c>
      <c r="C99" s="36">
        <f>SUM(C100:C100)</f>
        <v>54.6</v>
      </c>
    </row>
    <row r="100" spans="1:149" s="7" customFormat="1" x14ac:dyDescent="0.2">
      <c r="A100" s="4" t="s">
        <v>337</v>
      </c>
      <c r="B100" s="8" t="s">
        <v>338</v>
      </c>
      <c r="C100" s="36">
        <v>54.6</v>
      </c>
    </row>
    <row r="101" spans="1:149" s="7" customFormat="1" ht="25.5" x14ac:dyDescent="0.2">
      <c r="A101" s="4" t="s">
        <v>450</v>
      </c>
      <c r="B101" s="6" t="s">
        <v>340</v>
      </c>
      <c r="C101" s="36">
        <f t="shared" ref="C101" si="9">SUM(C102:C103)</f>
        <v>61.4</v>
      </c>
    </row>
    <row r="102" spans="1:149" s="7" customFormat="1" ht="25.5" x14ac:dyDescent="0.2">
      <c r="A102" s="4" t="s">
        <v>339</v>
      </c>
      <c r="B102" s="8" t="s">
        <v>340</v>
      </c>
      <c r="C102" s="36">
        <v>57</v>
      </c>
    </row>
    <row r="103" spans="1:149" s="7" customFormat="1" ht="38.25" x14ac:dyDescent="0.2">
      <c r="A103" s="4" t="s">
        <v>451</v>
      </c>
      <c r="B103" s="8" t="s">
        <v>341</v>
      </c>
      <c r="C103" s="36">
        <v>4.4000000000000004</v>
      </c>
    </row>
    <row r="104" spans="1:149" s="15" customFormat="1" ht="25.5" x14ac:dyDescent="0.2">
      <c r="A104" s="4" t="s">
        <v>452</v>
      </c>
      <c r="B104" s="6" t="s">
        <v>453</v>
      </c>
      <c r="C104" s="36">
        <f>C105+C107+C109+C115+C118</f>
        <v>175072.2</v>
      </c>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c r="AB104" s="14"/>
      <c r="AC104" s="14"/>
      <c r="AD104" s="14"/>
      <c r="AE104" s="14"/>
      <c r="AF104" s="14"/>
      <c r="AG104" s="14"/>
      <c r="AH104" s="14"/>
      <c r="AI104" s="14"/>
      <c r="AJ104" s="14"/>
      <c r="AK104" s="14"/>
      <c r="AL104" s="14"/>
      <c r="AM104" s="14"/>
      <c r="AN104" s="14"/>
      <c r="AO104" s="14"/>
      <c r="AP104" s="14"/>
      <c r="AQ104" s="14"/>
      <c r="AR104" s="14"/>
      <c r="AS104" s="14"/>
      <c r="AT104" s="14"/>
      <c r="AU104" s="14"/>
      <c r="AV104" s="14"/>
      <c r="AW104" s="14"/>
      <c r="AX104" s="14"/>
      <c r="AY104" s="14"/>
      <c r="AZ104" s="14"/>
      <c r="BA104" s="14"/>
      <c r="BB104" s="14"/>
      <c r="BC104" s="14"/>
      <c r="BD104" s="14"/>
      <c r="BE104" s="14"/>
      <c r="BF104" s="14"/>
      <c r="BG104" s="14"/>
      <c r="BH104" s="14"/>
      <c r="BI104" s="14"/>
      <c r="BJ104" s="14"/>
      <c r="BK104" s="14"/>
      <c r="BL104" s="14"/>
      <c r="BM104" s="14"/>
      <c r="BN104" s="14"/>
      <c r="BO104" s="14"/>
      <c r="BP104" s="14"/>
      <c r="BQ104" s="14"/>
      <c r="BR104" s="14"/>
      <c r="BS104" s="14"/>
      <c r="BT104" s="14"/>
      <c r="BU104" s="14"/>
      <c r="BV104" s="14"/>
      <c r="BW104" s="14"/>
      <c r="BX104" s="14"/>
      <c r="BY104" s="14"/>
      <c r="BZ104" s="14"/>
      <c r="CA104" s="14"/>
      <c r="CB104" s="14"/>
      <c r="CC104" s="14"/>
      <c r="CD104" s="14"/>
      <c r="CE104" s="14"/>
      <c r="CF104" s="14"/>
      <c r="CG104" s="14"/>
      <c r="CH104" s="14"/>
      <c r="CI104" s="14"/>
      <c r="CJ104" s="14"/>
      <c r="CK104" s="14"/>
      <c r="CL104" s="14"/>
      <c r="CM104" s="14"/>
      <c r="CN104" s="14"/>
      <c r="CO104" s="14"/>
      <c r="CP104" s="14"/>
      <c r="CQ104" s="14"/>
      <c r="CR104" s="14"/>
      <c r="CS104" s="14"/>
      <c r="CT104" s="14"/>
      <c r="CU104" s="14"/>
      <c r="CV104" s="14"/>
      <c r="CW104" s="14"/>
      <c r="CX104" s="14"/>
      <c r="CY104" s="14"/>
      <c r="CZ104" s="14"/>
      <c r="DA104" s="14"/>
      <c r="DB104" s="14"/>
      <c r="DC104" s="14"/>
      <c r="DD104" s="14"/>
      <c r="DE104" s="14"/>
      <c r="DF104" s="14"/>
      <c r="DG104" s="14"/>
      <c r="DH104" s="14"/>
      <c r="DI104" s="14"/>
      <c r="DJ104" s="14"/>
      <c r="DK104" s="14"/>
      <c r="DL104" s="14"/>
      <c r="DM104" s="14"/>
      <c r="DN104" s="14"/>
      <c r="DO104" s="14"/>
      <c r="DP104" s="14"/>
      <c r="DQ104" s="14"/>
      <c r="DR104" s="14"/>
      <c r="DS104" s="14"/>
      <c r="DT104" s="14"/>
      <c r="DU104" s="14"/>
      <c r="DV104" s="14"/>
      <c r="DW104" s="14"/>
      <c r="DX104" s="14"/>
      <c r="DY104" s="14"/>
      <c r="DZ104" s="14"/>
      <c r="EA104" s="14"/>
      <c r="EB104" s="14"/>
      <c r="EC104" s="14"/>
      <c r="ED104" s="14"/>
      <c r="EE104" s="14"/>
      <c r="EF104" s="14"/>
      <c r="EG104" s="14"/>
      <c r="EH104" s="14"/>
      <c r="EI104" s="14"/>
      <c r="EJ104" s="14"/>
      <c r="EK104" s="14"/>
      <c r="EL104" s="14"/>
      <c r="EM104" s="14"/>
      <c r="EN104" s="14"/>
      <c r="EO104" s="14"/>
      <c r="EP104" s="14"/>
      <c r="EQ104" s="14"/>
      <c r="ER104" s="14"/>
      <c r="ES104" s="14"/>
    </row>
    <row r="105" spans="1:149" s="5" customFormat="1" ht="51" x14ac:dyDescent="0.2">
      <c r="A105" s="4" t="s">
        <v>454</v>
      </c>
      <c r="B105" s="6" t="s">
        <v>455</v>
      </c>
      <c r="C105" s="36">
        <f>C106</f>
        <v>629.20000000000005</v>
      </c>
    </row>
    <row r="106" spans="1:149" s="7" customFormat="1" ht="38.25" x14ac:dyDescent="0.2">
      <c r="A106" s="4" t="s">
        <v>125</v>
      </c>
      <c r="B106" s="8" t="s">
        <v>126</v>
      </c>
      <c r="C106" s="37">
        <v>629.20000000000005</v>
      </c>
    </row>
    <row r="107" spans="1:149" s="5" customFormat="1" ht="18.75" customHeight="1" x14ac:dyDescent="0.2">
      <c r="A107" s="4" t="s">
        <v>456</v>
      </c>
      <c r="B107" s="6" t="s">
        <v>457</v>
      </c>
      <c r="C107" s="36">
        <f t="shared" ref="C107" si="10">C108</f>
        <v>1531.5</v>
      </c>
    </row>
    <row r="108" spans="1:149" s="16" customFormat="1" ht="25.5" x14ac:dyDescent="0.2">
      <c r="A108" s="4" t="s">
        <v>249</v>
      </c>
      <c r="B108" s="6" t="s">
        <v>250</v>
      </c>
      <c r="C108" s="36">
        <v>1531.5</v>
      </c>
    </row>
    <row r="109" spans="1:149" s="5" customFormat="1" ht="63.75" x14ac:dyDescent="0.2">
      <c r="A109" s="4" t="s">
        <v>458</v>
      </c>
      <c r="B109" s="6" t="s">
        <v>459</v>
      </c>
      <c r="C109" s="36">
        <f>C110+C112+C114</f>
        <v>158339.20000000001</v>
      </c>
    </row>
    <row r="110" spans="1:149" s="7" customFormat="1" ht="51" x14ac:dyDescent="0.2">
      <c r="A110" s="4" t="s">
        <v>460</v>
      </c>
      <c r="B110" s="6" t="s">
        <v>461</v>
      </c>
      <c r="C110" s="36">
        <f t="shared" ref="C110" si="11">C111</f>
        <v>149396.5</v>
      </c>
    </row>
    <row r="111" spans="1:149" s="7" customFormat="1" ht="63.75" x14ac:dyDescent="0.2">
      <c r="A111" s="4" t="s">
        <v>127</v>
      </c>
      <c r="B111" s="8" t="s">
        <v>128</v>
      </c>
      <c r="C111" s="37">
        <v>149396.5</v>
      </c>
    </row>
    <row r="112" spans="1:149" s="7" customFormat="1" ht="63.75" x14ac:dyDescent="0.2">
      <c r="A112" s="4" t="s">
        <v>462</v>
      </c>
      <c r="B112" s="6" t="s">
        <v>463</v>
      </c>
      <c r="C112" s="36">
        <f t="shared" ref="C112" si="12">C113</f>
        <v>8942.5</v>
      </c>
    </row>
    <row r="113" spans="1:3" s="7" customFormat="1" ht="51" x14ac:dyDescent="0.2">
      <c r="A113" s="4" t="s">
        <v>129</v>
      </c>
      <c r="B113" s="8" t="s">
        <v>130</v>
      </c>
      <c r="C113" s="36">
        <v>8942.5</v>
      </c>
    </row>
    <row r="114" spans="1:3" s="7" customFormat="1" ht="89.25" x14ac:dyDescent="0.2">
      <c r="A114" s="4" t="s">
        <v>236</v>
      </c>
      <c r="B114" s="9" t="s">
        <v>237</v>
      </c>
      <c r="C114" s="36">
        <v>0.2</v>
      </c>
    </row>
    <row r="115" spans="1:3" s="5" customFormat="1" x14ac:dyDescent="0.2">
      <c r="A115" s="4" t="s">
        <v>464</v>
      </c>
      <c r="B115" s="6" t="s">
        <v>465</v>
      </c>
      <c r="C115" s="36">
        <f t="shared" ref="C115:C116" si="13">C116</f>
        <v>8626.7999999999993</v>
      </c>
    </row>
    <row r="116" spans="1:3" s="7" customFormat="1" ht="38.25" x14ac:dyDescent="0.2">
      <c r="A116" s="4" t="s">
        <v>466</v>
      </c>
      <c r="B116" s="6" t="s">
        <v>467</v>
      </c>
      <c r="C116" s="36">
        <f t="shared" si="13"/>
        <v>8626.7999999999993</v>
      </c>
    </row>
    <row r="117" spans="1:3" s="7" customFormat="1" ht="38.25" x14ac:dyDescent="0.2">
      <c r="A117" s="4" t="s">
        <v>131</v>
      </c>
      <c r="B117" s="6" t="s">
        <v>132</v>
      </c>
      <c r="C117" s="36">
        <v>8626.7999999999993</v>
      </c>
    </row>
    <row r="118" spans="1:3" s="5" customFormat="1" ht="63.75" x14ac:dyDescent="0.2">
      <c r="A118" s="4" t="s">
        <v>468</v>
      </c>
      <c r="B118" s="6" t="s">
        <v>469</v>
      </c>
      <c r="C118" s="36">
        <f t="shared" ref="C118" si="14">C119</f>
        <v>5945.5</v>
      </c>
    </row>
    <row r="119" spans="1:3" s="7" customFormat="1" ht="25.5" x14ac:dyDescent="0.2">
      <c r="A119" s="4" t="s">
        <v>470</v>
      </c>
      <c r="B119" s="6" t="s">
        <v>471</v>
      </c>
      <c r="C119" s="36">
        <f>C120</f>
        <v>5945.5</v>
      </c>
    </row>
    <row r="120" spans="1:3" s="7" customFormat="1" ht="25.5" x14ac:dyDescent="0.2">
      <c r="A120" s="4" t="s">
        <v>238</v>
      </c>
      <c r="B120" s="6" t="s">
        <v>239</v>
      </c>
      <c r="C120" s="36">
        <v>5945.5</v>
      </c>
    </row>
    <row r="121" spans="1:3" s="5" customFormat="1" x14ac:dyDescent="0.2">
      <c r="A121" s="4" t="s">
        <v>472</v>
      </c>
      <c r="B121" s="6" t="s">
        <v>473</v>
      </c>
      <c r="C121" s="37">
        <f>C122+C128+C136</f>
        <v>154612.6</v>
      </c>
    </row>
    <row r="122" spans="1:3" s="5" customFormat="1" x14ac:dyDescent="0.2">
      <c r="A122" s="4" t="s">
        <v>474</v>
      </c>
      <c r="B122" s="6" t="s">
        <v>475</v>
      </c>
      <c r="C122" s="36">
        <f>C123+C124+C125+C126+C127</f>
        <v>56174.2</v>
      </c>
    </row>
    <row r="123" spans="1:3" s="7" customFormat="1" ht="25.5" x14ac:dyDescent="0.2">
      <c r="A123" s="4" t="s">
        <v>64</v>
      </c>
      <c r="B123" s="8" t="s">
        <v>65</v>
      </c>
      <c r="C123" s="36">
        <v>10366.799999999999</v>
      </c>
    </row>
    <row r="124" spans="1:3" s="7" customFormat="1" ht="25.5" x14ac:dyDescent="0.2">
      <c r="A124" s="4" t="s">
        <v>66</v>
      </c>
      <c r="B124" s="8" t="s">
        <v>67</v>
      </c>
      <c r="C124" s="36">
        <v>226.2</v>
      </c>
    </row>
    <row r="125" spans="1:3" s="7" customFormat="1" x14ac:dyDescent="0.2">
      <c r="A125" s="4" t="s">
        <v>68</v>
      </c>
      <c r="B125" s="8" t="s">
        <v>69</v>
      </c>
      <c r="C125" s="36">
        <v>11118.1</v>
      </c>
    </row>
    <row r="126" spans="1:3" s="7" customFormat="1" x14ac:dyDescent="0.2">
      <c r="A126" s="4" t="s">
        <v>70</v>
      </c>
      <c r="B126" s="8" t="s">
        <v>71</v>
      </c>
      <c r="C126" s="36">
        <v>34471.4</v>
      </c>
    </row>
    <row r="127" spans="1:3" s="7" customFormat="1" ht="25.5" x14ac:dyDescent="0.2">
      <c r="A127" s="4" t="s">
        <v>72</v>
      </c>
      <c r="B127" s="8" t="s">
        <v>73</v>
      </c>
      <c r="C127" s="36">
        <v>-8.3000000000000007</v>
      </c>
    </row>
    <row r="128" spans="1:3" s="5" customFormat="1" x14ac:dyDescent="0.2">
      <c r="A128" s="4" t="s">
        <v>476</v>
      </c>
      <c r="B128" s="6" t="s">
        <v>477</v>
      </c>
      <c r="C128" s="36">
        <f>C129+C131+C132+C134</f>
        <v>19664.8</v>
      </c>
    </row>
    <row r="129" spans="1:3" s="7" customFormat="1" ht="38.25" x14ac:dyDescent="0.2">
      <c r="A129" s="4" t="s">
        <v>478</v>
      </c>
      <c r="B129" s="6" t="s">
        <v>479</v>
      </c>
      <c r="C129" s="36">
        <f t="shared" ref="C129" si="15">C130</f>
        <v>17090</v>
      </c>
    </row>
    <row r="130" spans="1:3" s="7" customFormat="1" ht="38.25" x14ac:dyDescent="0.2">
      <c r="A130" s="4" t="s">
        <v>96</v>
      </c>
      <c r="B130" s="8" t="s">
        <v>97</v>
      </c>
      <c r="C130" s="37">
        <v>17090</v>
      </c>
    </row>
    <row r="131" spans="1:3" s="7" customFormat="1" ht="25.5" x14ac:dyDescent="0.2">
      <c r="A131" s="4" t="s">
        <v>342</v>
      </c>
      <c r="B131" s="8" t="s">
        <v>343</v>
      </c>
      <c r="C131" s="36">
        <v>1554.8</v>
      </c>
    </row>
    <row r="132" spans="1:3" s="7" customFormat="1" ht="38.25" x14ac:dyDescent="0.2">
      <c r="A132" s="4" t="s">
        <v>480</v>
      </c>
      <c r="B132" s="8" t="s">
        <v>481</v>
      </c>
      <c r="C132" s="36">
        <f>C133</f>
        <v>220</v>
      </c>
    </row>
    <row r="133" spans="1:3" s="7" customFormat="1" ht="38.25" x14ac:dyDescent="0.2">
      <c r="A133" s="4" t="s">
        <v>98</v>
      </c>
      <c r="B133" s="8" t="s">
        <v>99</v>
      </c>
      <c r="C133" s="37">
        <v>220</v>
      </c>
    </row>
    <row r="134" spans="1:3" s="7" customFormat="1" ht="25.5" x14ac:dyDescent="0.2">
      <c r="A134" s="4" t="s">
        <v>482</v>
      </c>
      <c r="B134" s="6" t="s">
        <v>483</v>
      </c>
      <c r="C134" s="36">
        <f t="shared" ref="C134" si="16">C135</f>
        <v>800</v>
      </c>
    </row>
    <row r="135" spans="1:3" s="7" customFormat="1" ht="25.5" x14ac:dyDescent="0.2">
      <c r="A135" s="4" t="s">
        <v>100</v>
      </c>
      <c r="B135" s="8" t="s">
        <v>101</v>
      </c>
      <c r="C135" s="37">
        <v>800</v>
      </c>
    </row>
    <row r="136" spans="1:3" s="5" customFormat="1" x14ac:dyDescent="0.2">
      <c r="A136" s="4" t="s">
        <v>484</v>
      </c>
      <c r="B136" s="6" t="s">
        <v>485</v>
      </c>
      <c r="C136" s="36">
        <f t="shared" ref="C136" si="17">C137</f>
        <v>78773.600000000006</v>
      </c>
    </row>
    <row r="137" spans="1:3" s="7" customFormat="1" x14ac:dyDescent="0.2">
      <c r="A137" s="4" t="s">
        <v>486</v>
      </c>
      <c r="B137" s="6" t="s">
        <v>487</v>
      </c>
      <c r="C137" s="36">
        <f>SUM(C138,C139,C140)</f>
        <v>78773.600000000006</v>
      </c>
    </row>
    <row r="138" spans="1:3" s="7" customFormat="1" ht="38.25" x14ac:dyDescent="0.2">
      <c r="A138" s="4" t="s">
        <v>166</v>
      </c>
      <c r="B138" s="8" t="s">
        <v>167</v>
      </c>
      <c r="C138" s="37">
        <v>23166</v>
      </c>
    </row>
    <row r="139" spans="1:3" s="7" customFormat="1" ht="25.5" x14ac:dyDescent="0.2">
      <c r="A139" s="4" t="s">
        <v>168</v>
      </c>
      <c r="B139" s="8" t="s">
        <v>169</v>
      </c>
      <c r="C139" s="36">
        <v>38175.9</v>
      </c>
    </row>
    <row r="140" spans="1:3" s="7" customFormat="1" ht="38.25" x14ac:dyDescent="0.2">
      <c r="A140" s="4" t="s">
        <v>170</v>
      </c>
      <c r="B140" s="8" t="s">
        <v>171</v>
      </c>
      <c r="C140" s="37">
        <v>17431.7</v>
      </c>
    </row>
    <row r="141" spans="1:3" s="5" customFormat="1" ht="25.5" x14ac:dyDescent="0.2">
      <c r="A141" s="4" t="s">
        <v>488</v>
      </c>
      <c r="B141" s="6" t="s">
        <v>489</v>
      </c>
      <c r="C141" s="37">
        <f>C142+C153</f>
        <v>217668.90000000002</v>
      </c>
    </row>
    <row r="142" spans="1:3" s="5" customFormat="1" x14ac:dyDescent="0.2">
      <c r="A142" s="4" t="s">
        <v>490</v>
      </c>
      <c r="B142" s="6" t="s">
        <v>491</v>
      </c>
      <c r="C142" s="36">
        <f>C144+C143+C145+C146+C147+C149+C151</f>
        <v>94857.600000000006</v>
      </c>
    </row>
    <row r="143" spans="1:3" s="16" customFormat="1" ht="38.25" x14ac:dyDescent="0.2">
      <c r="A143" s="4" t="s">
        <v>344</v>
      </c>
      <c r="B143" s="6" t="s">
        <v>345</v>
      </c>
      <c r="C143" s="36">
        <v>47.4</v>
      </c>
    </row>
    <row r="144" spans="1:3" s="7" customFormat="1" ht="25.5" x14ac:dyDescent="0.2">
      <c r="A144" s="4" t="s">
        <v>379</v>
      </c>
      <c r="B144" s="6" t="s">
        <v>380</v>
      </c>
      <c r="C144" s="36">
        <v>756.6</v>
      </c>
    </row>
    <row r="145" spans="1:3" s="7" customFormat="1" ht="25.5" x14ac:dyDescent="0.2">
      <c r="A145" s="4" t="s">
        <v>346</v>
      </c>
      <c r="B145" s="9" t="s">
        <v>347</v>
      </c>
      <c r="C145" s="37">
        <v>0.3</v>
      </c>
    </row>
    <row r="146" spans="1:3" s="7" customFormat="1" ht="17.25" customHeight="1" x14ac:dyDescent="0.2">
      <c r="A146" s="4" t="s">
        <v>348</v>
      </c>
      <c r="B146" s="9" t="s">
        <v>349</v>
      </c>
      <c r="C146" s="36">
        <v>1.6</v>
      </c>
    </row>
    <row r="147" spans="1:3" s="7" customFormat="1" ht="25.5" x14ac:dyDescent="0.2">
      <c r="A147" s="4" t="s">
        <v>492</v>
      </c>
      <c r="B147" s="6" t="s">
        <v>493</v>
      </c>
      <c r="C147" s="37">
        <f>C148</f>
        <v>8.8000000000000007</v>
      </c>
    </row>
    <row r="148" spans="1:3" s="7" customFormat="1" ht="63.75" x14ac:dyDescent="0.2">
      <c r="A148" s="4" t="s">
        <v>172</v>
      </c>
      <c r="B148" s="6" t="s">
        <v>173</v>
      </c>
      <c r="C148" s="37">
        <v>8.8000000000000007</v>
      </c>
    </row>
    <row r="149" spans="1:3" s="7" customFormat="1" ht="25.5" x14ac:dyDescent="0.2">
      <c r="A149" s="4" t="s">
        <v>494</v>
      </c>
      <c r="B149" s="6" t="s">
        <v>495</v>
      </c>
      <c r="C149" s="37">
        <f>C150</f>
        <v>26.8</v>
      </c>
    </row>
    <row r="150" spans="1:3" s="7" customFormat="1" ht="51" x14ac:dyDescent="0.2">
      <c r="A150" s="4" t="s">
        <v>496</v>
      </c>
      <c r="B150" s="6" t="s">
        <v>240</v>
      </c>
      <c r="C150" s="37">
        <v>26.8</v>
      </c>
    </row>
    <row r="151" spans="1:3" s="7" customFormat="1" x14ac:dyDescent="0.2">
      <c r="A151" s="4" t="s">
        <v>497</v>
      </c>
      <c r="B151" s="6" t="s">
        <v>498</v>
      </c>
      <c r="C151" s="36">
        <v>94016.1</v>
      </c>
    </row>
    <row r="152" spans="1:3" s="7" customFormat="1" ht="25.5" x14ac:dyDescent="0.2">
      <c r="A152" s="4" t="s">
        <v>12</v>
      </c>
      <c r="B152" s="8" t="s">
        <v>13</v>
      </c>
      <c r="C152" s="37">
        <v>65313.4</v>
      </c>
    </row>
    <row r="153" spans="1:3" s="5" customFormat="1" x14ac:dyDescent="0.2">
      <c r="A153" s="4" t="s">
        <v>499</v>
      </c>
      <c r="B153" s="6" t="s">
        <v>500</v>
      </c>
      <c r="C153" s="37">
        <f>C154+C156</f>
        <v>122811.30000000002</v>
      </c>
    </row>
    <row r="154" spans="1:3" s="7" customFormat="1" ht="25.5" x14ac:dyDescent="0.2">
      <c r="A154" s="4" t="s">
        <v>501</v>
      </c>
      <c r="B154" s="6" t="s">
        <v>502</v>
      </c>
      <c r="C154" s="37">
        <f>C155</f>
        <v>3030</v>
      </c>
    </row>
    <row r="155" spans="1:3" s="7" customFormat="1" ht="25.5" x14ac:dyDescent="0.2">
      <c r="A155" s="4" t="s">
        <v>198</v>
      </c>
      <c r="B155" s="8" t="s">
        <v>199</v>
      </c>
      <c r="C155" s="37">
        <v>3030</v>
      </c>
    </row>
    <row r="156" spans="1:3" s="7" customFormat="1" x14ac:dyDescent="0.2">
      <c r="A156" s="4" t="s">
        <v>503</v>
      </c>
      <c r="B156" s="6" t="s">
        <v>504</v>
      </c>
      <c r="C156" s="37">
        <v>119781.30000000002</v>
      </c>
    </row>
    <row r="157" spans="1:3" s="5" customFormat="1" ht="25.5" x14ac:dyDescent="0.2">
      <c r="A157" s="4" t="s">
        <v>505</v>
      </c>
      <c r="B157" s="6" t="s">
        <v>506</v>
      </c>
      <c r="C157" s="36">
        <f>C158+C163</f>
        <v>16622.7</v>
      </c>
    </row>
    <row r="158" spans="1:3" s="5" customFormat="1" ht="51" x14ac:dyDescent="0.2">
      <c r="A158" s="4" t="s">
        <v>507</v>
      </c>
      <c r="B158" s="6" t="s">
        <v>508</v>
      </c>
      <c r="C158" s="37">
        <f t="shared" ref="C158" si="18">C159+C161</f>
        <v>2354.5</v>
      </c>
    </row>
    <row r="159" spans="1:3" s="7" customFormat="1" ht="76.5" x14ac:dyDescent="0.2">
      <c r="A159" s="4" t="s">
        <v>509</v>
      </c>
      <c r="B159" s="17" t="s">
        <v>510</v>
      </c>
      <c r="C159" s="38">
        <f t="shared" ref="C159" si="19">C160</f>
        <v>2308.1999999999998</v>
      </c>
    </row>
    <row r="160" spans="1:3" s="7" customFormat="1" ht="76.5" x14ac:dyDescent="0.2">
      <c r="A160" s="4" t="s">
        <v>133</v>
      </c>
      <c r="B160" s="8" t="s">
        <v>134</v>
      </c>
      <c r="C160" s="36">
        <v>2308.1999999999998</v>
      </c>
    </row>
    <row r="161" spans="1:3" s="7" customFormat="1" ht="76.5" x14ac:dyDescent="0.2">
      <c r="A161" s="4" t="s">
        <v>511</v>
      </c>
      <c r="B161" s="8" t="s">
        <v>512</v>
      </c>
      <c r="C161" s="36">
        <v>46.3</v>
      </c>
    </row>
    <row r="162" spans="1:3" s="7" customFormat="1" ht="63.75" x14ac:dyDescent="0.2">
      <c r="A162" s="4" t="s">
        <v>361</v>
      </c>
      <c r="B162" s="8" t="s">
        <v>362</v>
      </c>
      <c r="C162" s="36">
        <v>46.4</v>
      </c>
    </row>
    <row r="163" spans="1:3" s="5" customFormat="1" ht="25.5" x14ac:dyDescent="0.2">
      <c r="A163" s="4" t="s">
        <v>513</v>
      </c>
      <c r="B163" s="6" t="s">
        <v>514</v>
      </c>
      <c r="C163" s="36">
        <f>C164</f>
        <v>14268.2</v>
      </c>
    </row>
    <row r="164" spans="1:3" s="7" customFormat="1" ht="38.25" x14ac:dyDescent="0.2">
      <c r="A164" s="4" t="s">
        <v>515</v>
      </c>
      <c r="B164" s="6" t="s">
        <v>516</v>
      </c>
      <c r="C164" s="36">
        <f>C165</f>
        <v>14268.2</v>
      </c>
    </row>
    <row r="165" spans="1:3" s="7" customFormat="1" ht="38.25" x14ac:dyDescent="0.2">
      <c r="A165" s="4" t="s">
        <v>135</v>
      </c>
      <c r="B165" s="8" t="s">
        <v>136</v>
      </c>
      <c r="C165" s="36">
        <v>14268.2</v>
      </c>
    </row>
    <row r="166" spans="1:3" s="5" customFormat="1" x14ac:dyDescent="0.2">
      <c r="A166" s="4" t="s">
        <v>517</v>
      </c>
      <c r="B166" s="6" t="s">
        <v>518</v>
      </c>
      <c r="C166" s="36">
        <f t="shared" ref="C166:C167" si="20">C167</f>
        <v>304.7</v>
      </c>
    </row>
    <row r="167" spans="1:3" s="5" customFormat="1" ht="29.25" customHeight="1" x14ac:dyDescent="0.2">
      <c r="A167" s="4" t="s">
        <v>519</v>
      </c>
      <c r="B167" s="6" t="s">
        <v>520</v>
      </c>
      <c r="C167" s="36">
        <f t="shared" si="20"/>
        <v>304.7</v>
      </c>
    </row>
    <row r="168" spans="1:3" s="16" customFormat="1" ht="25.5" x14ac:dyDescent="0.2">
      <c r="A168" s="4" t="s">
        <v>78</v>
      </c>
      <c r="B168" s="6" t="s">
        <v>79</v>
      </c>
      <c r="C168" s="36">
        <v>304.7</v>
      </c>
    </row>
    <row r="169" spans="1:3" s="5" customFormat="1" x14ac:dyDescent="0.2">
      <c r="A169" s="4" t="s">
        <v>521</v>
      </c>
      <c r="B169" s="12" t="s">
        <v>522</v>
      </c>
      <c r="C169" s="36">
        <f>C170+C172+C174+C176+C178+C181+C184+C185+C186+C190+C192+C194+C196+C198+C200</f>
        <v>1404124.5</v>
      </c>
    </row>
    <row r="170" spans="1:3" s="7" customFormat="1" ht="63.75" x14ac:dyDescent="0.2">
      <c r="A170" s="4" t="s">
        <v>523</v>
      </c>
      <c r="B170" s="6" t="s">
        <v>524</v>
      </c>
      <c r="C170" s="36">
        <f t="shared" ref="C170" si="21">C171</f>
        <v>2024.2</v>
      </c>
    </row>
    <row r="171" spans="1:3" s="16" customFormat="1" ht="63.75" x14ac:dyDescent="0.2">
      <c r="A171" s="4" t="s">
        <v>164</v>
      </c>
      <c r="B171" s="8" t="s">
        <v>165</v>
      </c>
      <c r="C171" s="36">
        <v>2024.2</v>
      </c>
    </row>
    <row r="172" spans="1:3" s="5" customFormat="1" ht="25.5" x14ac:dyDescent="0.2">
      <c r="A172" s="4" t="s">
        <v>525</v>
      </c>
      <c r="B172" s="18" t="s">
        <v>526</v>
      </c>
      <c r="C172" s="36">
        <f t="shared" ref="C172" si="22">C173</f>
        <v>0.7</v>
      </c>
    </row>
    <row r="173" spans="1:3" s="16" customFormat="1" ht="38.25" x14ac:dyDescent="0.2">
      <c r="A173" s="4" t="s">
        <v>527</v>
      </c>
      <c r="B173" s="8" t="s">
        <v>350</v>
      </c>
      <c r="C173" s="36">
        <v>0.7</v>
      </c>
    </row>
    <row r="174" spans="1:3" s="5" customFormat="1" ht="25.5" x14ac:dyDescent="0.2">
      <c r="A174" s="4" t="s">
        <v>528</v>
      </c>
      <c r="B174" s="6" t="s">
        <v>529</v>
      </c>
      <c r="C174" s="36">
        <v>699.4</v>
      </c>
    </row>
    <row r="175" spans="1:3" s="5" customFormat="1" ht="25.5" x14ac:dyDescent="0.2">
      <c r="A175" s="4" t="s">
        <v>117</v>
      </c>
      <c r="B175" s="8" t="s">
        <v>118</v>
      </c>
      <c r="C175" s="36">
        <v>699.4</v>
      </c>
    </row>
    <row r="176" spans="1:3" s="5" customFormat="1" ht="25.5" x14ac:dyDescent="0.2">
      <c r="A176" s="4" t="s">
        <v>530</v>
      </c>
      <c r="B176" s="6" t="s">
        <v>531</v>
      </c>
      <c r="C176" s="36">
        <v>632.20000000000005</v>
      </c>
    </row>
    <row r="177" spans="1:3" s="16" customFormat="1" ht="38.25" x14ac:dyDescent="0.2">
      <c r="A177" s="4" t="s">
        <v>381</v>
      </c>
      <c r="B177" s="8" t="s">
        <v>382</v>
      </c>
      <c r="C177" s="36">
        <v>632.20000000000005</v>
      </c>
    </row>
    <row r="178" spans="1:3" s="5" customFormat="1" x14ac:dyDescent="0.2">
      <c r="A178" s="4" t="s">
        <v>532</v>
      </c>
      <c r="B178" s="18" t="s">
        <v>533</v>
      </c>
      <c r="C178" s="36">
        <f>C179</f>
        <v>571.9</v>
      </c>
    </row>
    <row r="179" spans="1:3" s="7" customFormat="1" ht="38.25" x14ac:dyDescent="0.2">
      <c r="A179" s="4" t="s">
        <v>534</v>
      </c>
      <c r="B179" s="18" t="s">
        <v>535</v>
      </c>
      <c r="C179" s="36">
        <v>571.9</v>
      </c>
    </row>
    <row r="180" spans="1:3" s="7" customFormat="1" ht="51" x14ac:dyDescent="0.2">
      <c r="A180" s="4" t="s">
        <v>14</v>
      </c>
      <c r="B180" s="18" t="s">
        <v>15</v>
      </c>
      <c r="C180" s="36">
        <v>571.9</v>
      </c>
    </row>
    <row r="181" spans="1:3" s="5" customFormat="1" ht="76.5" x14ac:dyDescent="0.2">
      <c r="A181" s="4" t="s">
        <v>536</v>
      </c>
      <c r="B181" s="12" t="s">
        <v>537</v>
      </c>
      <c r="C181" s="36">
        <f t="shared" ref="C181:C182" si="23">C182</f>
        <v>25.7</v>
      </c>
    </row>
    <row r="182" spans="1:3" s="7" customFormat="1" x14ac:dyDescent="0.2">
      <c r="A182" s="4" t="s">
        <v>538</v>
      </c>
      <c r="B182" s="12" t="s">
        <v>539</v>
      </c>
      <c r="C182" s="36">
        <f t="shared" si="23"/>
        <v>25.7</v>
      </c>
    </row>
    <row r="183" spans="1:3" s="7" customFormat="1" ht="51" x14ac:dyDescent="0.2">
      <c r="A183" s="4" t="s">
        <v>102</v>
      </c>
      <c r="B183" s="12" t="s">
        <v>103</v>
      </c>
      <c r="C183" s="36">
        <v>25.7</v>
      </c>
    </row>
    <row r="184" spans="1:3" s="5" customFormat="1" x14ac:dyDescent="0.2">
      <c r="A184" s="4" t="s">
        <v>230</v>
      </c>
      <c r="B184" s="8" t="s">
        <v>231</v>
      </c>
      <c r="C184" s="36">
        <v>1615.1000000000001</v>
      </c>
    </row>
    <row r="185" spans="1:3" s="5" customFormat="1" ht="25.5" x14ac:dyDescent="0.2">
      <c r="A185" s="4" t="s">
        <v>74</v>
      </c>
      <c r="B185" s="8" t="s">
        <v>75</v>
      </c>
      <c r="C185" s="36">
        <v>7793.6</v>
      </c>
    </row>
    <row r="186" spans="1:3" s="5" customFormat="1" ht="25.5" x14ac:dyDescent="0.2">
      <c r="A186" s="4" t="s">
        <v>540</v>
      </c>
      <c r="B186" s="12" t="s">
        <v>541</v>
      </c>
      <c r="C186" s="36">
        <v>1114084.5</v>
      </c>
    </row>
    <row r="187" spans="1:3" s="7" customFormat="1" ht="38.25" x14ac:dyDescent="0.2">
      <c r="A187" s="4" t="s">
        <v>542</v>
      </c>
      <c r="B187" s="12" t="s">
        <v>543</v>
      </c>
      <c r="C187" s="36">
        <v>39356.6</v>
      </c>
    </row>
    <row r="188" spans="1:3" s="7" customFormat="1" ht="38.25" x14ac:dyDescent="0.2">
      <c r="A188" s="4" t="s">
        <v>121</v>
      </c>
      <c r="B188" s="8" t="s">
        <v>122</v>
      </c>
      <c r="C188" s="36">
        <v>39356.6</v>
      </c>
    </row>
    <row r="189" spans="1:3" s="7" customFormat="1" ht="25.5" x14ac:dyDescent="0.2">
      <c r="A189" s="4" t="s">
        <v>123</v>
      </c>
      <c r="B189" s="12" t="s">
        <v>124</v>
      </c>
      <c r="C189" s="36">
        <v>1074727.8999999999</v>
      </c>
    </row>
    <row r="190" spans="1:3" s="5" customFormat="1" ht="25.5" x14ac:dyDescent="0.2">
      <c r="A190" s="4" t="s">
        <v>544</v>
      </c>
      <c r="B190" s="9" t="s">
        <v>545</v>
      </c>
      <c r="C190" s="36">
        <f t="shared" ref="C190" si="24">C191</f>
        <v>1427.3999999999999</v>
      </c>
    </row>
    <row r="191" spans="1:3" s="16" customFormat="1" ht="38.25" x14ac:dyDescent="0.2">
      <c r="A191" s="4" t="s">
        <v>80</v>
      </c>
      <c r="B191" s="9" t="s">
        <v>81</v>
      </c>
      <c r="C191" s="36">
        <v>1427.3999999999999</v>
      </c>
    </row>
    <row r="192" spans="1:3" s="5" customFormat="1" ht="38.25" x14ac:dyDescent="0.2">
      <c r="A192" s="4" t="s">
        <v>546</v>
      </c>
      <c r="B192" s="12" t="s">
        <v>547</v>
      </c>
      <c r="C192" s="36">
        <f t="shared" ref="C192" si="25">C193</f>
        <v>2158.8000000000002</v>
      </c>
    </row>
    <row r="193" spans="1:3" s="5" customFormat="1" ht="51" x14ac:dyDescent="0.2">
      <c r="A193" s="4" t="s">
        <v>20</v>
      </c>
      <c r="B193" s="8" t="s">
        <v>21</v>
      </c>
      <c r="C193" s="36">
        <v>2158.8000000000002</v>
      </c>
    </row>
    <row r="194" spans="1:3" s="5" customFormat="1" ht="38.25" x14ac:dyDescent="0.2">
      <c r="A194" s="4" t="s">
        <v>548</v>
      </c>
      <c r="B194" s="8" t="s">
        <v>549</v>
      </c>
      <c r="C194" s="36">
        <f>C195</f>
        <v>2844</v>
      </c>
    </row>
    <row r="195" spans="1:3" s="7" customFormat="1" ht="63.75" x14ac:dyDescent="0.2">
      <c r="A195" s="4" t="s">
        <v>241</v>
      </c>
      <c r="B195" s="8" t="s">
        <v>242</v>
      </c>
      <c r="C195" s="36">
        <v>2844</v>
      </c>
    </row>
    <row r="196" spans="1:3" s="5" customFormat="1" ht="25.5" x14ac:dyDescent="0.2">
      <c r="A196" s="4" t="s">
        <v>550</v>
      </c>
      <c r="B196" s="8" t="s">
        <v>551</v>
      </c>
      <c r="C196" s="36">
        <f t="shared" ref="C196" si="26">C197</f>
        <v>1749</v>
      </c>
    </row>
    <row r="197" spans="1:3" s="16" customFormat="1" ht="38.25" x14ac:dyDescent="0.2">
      <c r="A197" s="4" t="s">
        <v>251</v>
      </c>
      <c r="B197" s="8" t="s">
        <v>252</v>
      </c>
      <c r="C197" s="36">
        <v>1749</v>
      </c>
    </row>
    <row r="198" spans="1:3" s="5" customFormat="1" ht="51" x14ac:dyDescent="0.2">
      <c r="A198" s="4" t="s">
        <v>552</v>
      </c>
      <c r="B198" s="12" t="s">
        <v>553</v>
      </c>
      <c r="C198" s="36">
        <f t="shared" ref="C198" si="27">C199</f>
        <v>228641.5</v>
      </c>
    </row>
    <row r="199" spans="1:3" s="5" customFormat="1" ht="63.75" x14ac:dyDescent="0.2">
      <c r="A199" s="4" t="s">
        <v>243</v>
      </c>
      <c r="B199" s="8" t="s">
        <v>244</v>
      </c>
      <c r="C199" s="36">
        <v>228641.5</v>
      </c>
    </row>
    <row r="200" spans="1:3" s="5" customFormat="1" ht="25.5" x14ac:dyDescent="0.2">
      <c r="A200" s="4" t="s">
        <v>554</v>
      </c>
      <c r="B200" s="12" t="s">
        <v>555</v>
      </c>
      <c r="C200" s="36">
        <f>C201</f>
        <v>39856.5</v>
      </c>
    </row>
    <row r="201" spans="1:3" s="16" customFormat="1" ht="38.25" x14ac:dyDescent="0.2">
      <c r="A201" s="4" t="s">
        <v>4</v>
      </c>
      <c r="B201" s="8" t="s">
        <v>5</v>
      </c>
      <c r="C201" s="36">
        <v>39856.5</v>
      </c>
    </row>
    <row r="202" spans="1:3" s="5" customFormat="1" x14ac:dyDescent="0.2">
      <c r="A202" s="4" t="s">
        <v>556</v>
      </c>
      <c r="B202" s="12" t="s">
        <v>557</v>
      </c>
      <c r="C202" s="36">
        <f>C203+C205</f>
        <v>709.99999999999989</v>
      </c>
    </row>
    <row r="203" spans="1:3" s="5" customFormat="1" x14ac:dyDescent="0.2">
      <c r="A203" s="4" t="s">
        <v>558</v>
      </c>
      <c r="B203" s="12" t="s">
        <v>559</v>
      </c>
      <c r="C203" s="36">
        <f>C204</f>
        <v>7.3000000000000025</v>
      </c>
    </row>
    <row r="204" spans="1:3" s="16" customFormat="1" ht="25.5" x14ac:dyDescent="0.2">
      <c r="A204" s="4" t="s">
        <v>58</v>
      </c>
      <c r="B204" s="8" t="s">
        <v>59</v>
      </c>
      <c r="C204" s="36">
        <v>7.3000000000000025</v>
      </c>
    </row>
    <row r="205" spans="1:3" s="5" customFormat="1" x14ac:dyDescent="0.2">
      <c r="A205" s="4" t="s">
        <v>560</v>
      </c>
      <c r="B205" s="8" t="s">
        <v>561</v>
      </c>
      <c r="C205" s="36">
        <f>C206+C207</f>
        <v>702.69999999999993</v>
      </c>
    </row>
    <row r="206" spans="1:3" s="16" customFormat="1" x14ac:dyDescent="0.2">
      <c r="A206" s="4" t="s">
        <v>60</v>
      </c>
      <c r="B206" s="8" t="s">
        <v>61</v>
      </c>
      <c r="C206" s="36">
        <v>659.59999999999991</v>
      </c>
    </row>
    <row r="207" spans="1:3" s="7" customFormat="1" ht="102" x14ac:dyDescent="0.2">
      <c r="A207" s="4" t="s">
        <v>245</v>
      </c>
      <c r="B207" s="8" t="s">
        <v>246</v>
      </c>
      <c r="C207" s="36">
        <v>43.1</v>
      </c>
    </row>
    <row r="208" spans="1:3" x14ac:dyDescent="0.2">
      <c r="A208" s="30" t="s">
        <v>562</v>
      </c>
      <c r="B208" s="25" t="s">
        <v>563</v>
      </c>
      <c r="C208" s="35">
        <f>C209+C272+C276+C287</f>
        <v>18039913.400000002</v>
      </c>
    </row>
    <row r="209" spans="1:5" ht="27" customHeight="1" x14ac:dyDescent="0.2">
      <c r="A209" s="30" t="s">
        <v>564</v>
      </c>
      <c r="B209" s="25" t="s">
        <v>565</v>
      </c>
      <c r="C209" s="35">
        <f>C210+C213+C243+C262+C270</f>
        <v>17611107.400000002</v>
      </c>
    </row>
    <row r="210" spans="1:5" s="7" customFormat="1" ht="18" customHeight="1" x14ac:dyDescent="0.2">
      <c r="A210" s="30" t="s">
        <v>566</v>
      </c>
      <c r="B210" s="25" t="s">
        <v>567</v>
      </c>
      <c r="C210" s="44">
        <f>C211+C212</f>
        <v>6405407.6000000006</v>
      </c>
    </row>
    <row r="211" spans="1:5" s="7" customFormat="1" ht="30" customHeight="1" x14ac:dyDescent="0.2">
      <c r="A211" s="19" t="s">
        <v>253</v>
      </c>
      <c r="B211" s="20" t="s">
        <v>254</v>
      </c>
      <c r="C211" s="44">
        <v>5512559.9000000004</v>
      </c>
    </row>
    <row r="212" spans="1:5" s="7" customFormat="1" ht="42.75" customHeight="1" x14ac:dyDescent="0.2">
      <c r="A212" s="19" t="s">
        <v>255</v>
      </c>
      <c r="B212" s="20" t="s">
        <v>256</v>
      </c>
      <c r="C212" s="44">
        <v>892847.7</v>
      </c>
    </row>
    <row r="213" spans="1:5" s="7" customFormat="1" ht="27.75" customHeight="1" x14ac:dyDescent="0.2">
      <c r="A213" s="30" t="s">
        <v>568</v>
      </c>
      <c r="B213" s="25" t="s">
        <v>569</v>
      </c>
      <c r="C213" s="44">
        <f>SUM(C214:C242)</f>
        <v>5119355.3000000007</v>
      </c>
    </row>
    <row r="214" spans="1:5" s="7" customFormat="1" ht="28.5" customHeight="1" x14ac:dyDescent="0.2">
      <c r="A214" s="19" t="s">
        <v>30</v>
      </c>
      <c r="B214" s="20" t="s">
        <v>31</v>
      </c>
      <c r="C214" s="44">
        <v>780976.9</v>
      </c>
    </row>
    <row r="215" spans="1:5" s="7" customFormat="1" ht="37.5" customHeight="1" x14ac:dyDescent="0.2">
      <c r="A215" s="19" t="s">
        <v>32</v>
      </c>
      <c r="B215" s="20" t="s">
        <v>33</v>
      </c>
      <c r="C215" s="44">
        <v>379647.7</v>
      </c>
      <c r="D215" s="22"/>
    </row>
    <row r="216" spans="1:5" s="7" customFormat="1" ht="43.5" customHeight="1" x14ac:dyDescent="0.2">
      <c r="A216" s="19" t="s">
        <v>82</v>
      </c>
      <c r="B216" s="20" t="s">
        <v>83</v>
      </c>
      <c r="C216" s="44">
        <v>18869.3</v>
      </c>
      <c r="E216" s="22"/>
    </row>
    <row r="217" spans="1:5" s="7" customFormat="1" ht="31.5" customHeight="1" x14ac:dyDescent="0.2">
      <c r="A217" s="19" t="s">
        <v>357</v>
      </c>
      <c r="B217" s="20" t="s">
        <v>358</v>
      </c>
      <c r="C217" s="44">
        <v>11734.5</v>
      </c>
    </row>
    <row r="218" spans="1:5" s="7" customFormat="1" ht="40.5" customHeight="1" x14ac:dyDescent="0.2">
      <c r="A218" s="19" t="s">
        <v>186</v>
      </c>
      <c r="B218" s="20" t="s">
        <v>187</v>
      </c>
      <c r="C218" s="44">
        <v>2337.5</v>
      </c>
    </row>
    <row r="219" spans="1:5" s="7" customFormat="1" ht="51" x14ac:dyDescent="0.2">
      <c r="A219" s="19" t="s">
        <v>162</v>
      </c>
      <c r="B219" s="20" t="s">
        <v>163</v>
      </c>
      <c r="C219" s="44">
        <v>6116.7</v>
      </c>
    </row>
    <row r="220" spans="1:5" s="7" customFormat="1" ht="51" x14ac:dyDescent="0.2">
      <c r="A220" s="19" t="s">
        <v>200</v>
      </c>
      <c r="B220" s="20" t="s">
        <v>201</v>
      </c>
      <c r="C220" s="44">
        <v>154672.6</v>
      </c>
    </row>
    <row r="221" spans="1:5" s="7" customFormat="1" ht="63.75" x14ac:dyDescent="0.2">
      <c r="A221" s="19" t="s">
        <v>84</v>
      </c>
      <c r="B221" s="20" t="s">
        <v>85</v>
      </c>
      <c r="C221" s="44">
        <v>9786.1</v>
      </c>
    </row>
    <row r="222" spans="1:5" s="7" customFormat="1" ht="38.25" x14ac:dyDescent="0.2">
      <c r="A222" s="19" t="s">
        <v>188</v>
      </c>
      <c r="B222" s="20" t="s">
        <v>189</v>
      </c>
      <c r="C222" s="44">
        <v>18533.5</v>
      </c>
    </row>
    <row r="223" spans="1:5" s="7" customFormat="1" ht="76.5" x14ac:dyDescent="0.2">
      <c r="A223" s="19" t="s">
        <v>202</v>
      </c>
      <c r="B223" s="20" t="s">
        <v>203</v>
      </c>
      <c r="C223" s="44">
        <v>6116.9</v>
      </c>
    </row>
    <row r="224" spans="1:5" s="7" customFormat="1" ht="38.25" x14ac:dyDescent="0.2">
      <c r="A224" s="19" t="s">
        <v>86</v>
      </c>
      <c r="B224" s="20" t="s">
        <v>87</v>
      </c>
      <c r="C224" s="44">
        <v>3802.5</v>
      </c>
    </row>
    <row r="225" spans="1:3" s="7" customFormat="1" ht="38.25" x14ac:dyDescent="0.2">
      <c r="A225" s="19" t="s">
        <v>148</v>
      </c>
      <c r="B225" s="20" t="s">
        <v>149</v>
      </c>
      <c r="C225" s="44">
        <v>93062.6</v>
      </c>
    </row>
    <row r="226" spans="1:3" s="7" customFormat="1" ht="63.75" x14ac:dyDescent="0.2">
      <c r="A226" s="19" t="s">
        <v>150</v>
      </c>
      <c r="B226" s="20" t="s">
        <v>151</v>
      </c>
      <c r="C226" s="44">
        <v>39426.300000000003</v>
      </c>
    </row>
    <row r="227" spans="1:3" s="7" customFormat="1" ht="41.25" customHeight="1" x14ac:dyDescent="0.2">
      <c r="A227" s="19" t="s">
        <v>204</v>
      </c>
      <c r="B227" s="20" t="s">
        <v>205</v>
      </c>
      <c r="C227" s="44">
        <v>10785.8</v>
      </c>
    </row>
    <row r="228" spans="1:3" s="7" customFormat="1" ht="40.5" customHeight="1" x14ac:dyDescent="0.2">
      <c r="A228" s="19" t="s">
        <v>137</v>
      </c>
      <c r="B228" s="20" t="s">
        <v>138</v>
      </c>
      <c r="C228" s="44">
        <v>208550</v>
      </c>
    </row>
    <row r="229" spans="1:3" s="7" customFormat="1" ht="40.5" customHeight="1" x14ac:dyDescent="0.2">
      <c r="A229" s="19" t="s">
        <v>119</v>
      </c>
      <c r="B229" s="20" t="s">
        <v>120</v>
      </c>
      <c r="C229" s="44">
        <v>8945.4</v>
      </c>
    </row>
    <row r="230" spans="1:3" s="7" customFormat="1" ht="41.25" customHeight="1" x14ac:dyDescent="0.2">
      <c r="A230" s="19" t="s">
        <v>176</v>
      </c>
      <c r="B230" s="20" t="s">
        <v>177</v>
      </c>
      <c r="C230" s="44">
        <v>2910.2</v>
      </c>
    </row>
    <row r="231" spans="1:3" s="7" customFormat="1" ht="35.25" customHeight="1" x14ac:dyDescent="0.2">
      <c r="A231" s="19" t="s">
        <v>178</v>
      </c>
      <c r="B231" s="20" t="s">
        <v>179</v>
      </c>
      <c r="C231" s="44">
        <v>4601.3</v>
      </c>
    </row>
    <row r="232" spans="1:3" s="7" customFormat="1" ht="42.75" customHeight="1" x14ac:dyDescent="0.2">
      <c r="A232" s="19" t="s">
        <v>190</v>
      </c>
      <c r="B232" s="20" t="s">
        <v>191</v>
      </c>
      <c r="C232" s="44">
        <v>340392.4</v>
      </c>
    </row>
    <row r="233" spans="1:3" s="7" customFormat="1" ht="81.75" customHeight="1" x14ac:dyDescent="0.2">
      <c r="A233" s="19" t="s">
        <v>192</v>
      </c>
      <c r="B233" s="20" t="s">
        <v>193</v>
      </c>
      <c r="C233" s="44">
        <v>6414.8</v>
      </c>
    </row>
    <row r="234" spans="1:3" s="7" customFormat="1" ht="54.75" customHeight="1" x14ac:dyDescent="0.2">
      <c r="A234" s="19" t="s">
        <v>22</v>
      </c>
      <c r="B234" s="20" t="s">
        <v>23</v>
      </c>
      <c r="C234" s="44">
        <v>143707.1</v>
      </c>
    </row>
    <row r="235" spans="1:3" s="7" customFormat="1" ht="43.5" customHeight="1" x14ac:dyDescent="0.2">
      <c r="A235" s="19" t="s">
        <v>34</v>
      </c>
      <c r="B235" s="20" t="s">
        <v>35</v>
      </c>
      <c r="C235" s="44">
        <v>416671.6</v>
      </c>
    </row>
    <row r="236" spans="1:3" s="7" customFormat="1" ht="33.75" customHeight="1" x14ac:dyDescent="0.2">
      <c r="A236" s="19" t="s">
        <v>36</v>
      </c>
      <c r="B236" s="20" t="s">
        <v>37</v>
      </c>
      <c r="C236" s="44">
        <v>198518.7</v>
      </c>
    </row>
    <row r="237" spans="1:3" s="7" customFormat="1" ht="40.5" customHeight="1" x14ac:dyDescent="0.2">
      <c r="A237" s="19" t="s">
        <v>38</v>
      </c>
      <c r="B237" s="20" t="s">
        <v>39</v>
      </c>
      <c r="C237" s="44">
        <v>477962.8</v>
      </c>
    </row>
    <row r="238" spans="1:3" s="7" customFormat="1" ht="39.75" customHeight="1" x14ac:dyDescent="0.2">
      <c r="A238" s="19" t="s">
        <v>40</v>
      </c>
      <c r="B238" s="20" t="s">
        <v>41</v>
      </c>
      <c r="C238" s="44">
        <v>405629.7</v>
      </c>
    </row>
    <row r="239" spans="1:3" s="7" customFormat="1" ht="52.5" customHeight="1" x14ac:dyDescent="0.2">
      <c r="A239" s="19" t="s">
        <v>42</v>
      </c>
      <c r="B239" s="20" t="s">
        <v>43</v>
      </c>
      <c r="C239" s="44">
        <v>866405.7</v>
      </c>
    </row>
    <row r="240" spans="1:3" s="7" customFormat="1" ht="44.25" customHeight="1" x14ac:dyDescent="0.2">
      <c r="A240" s="19" t="s">
        <v>363</v>
      </c>
      <c r="B240" s="20" t="s">
        <v>364</v>
      </c>
      <c r="C240" s="44">
        <v>470085.6</v>
      </c>
    </row>
    <row r="241" spans="1:3" s="7" customFormat="1" ht="57.75" customHeight="1" x14ac:dyDescent="0.2">
      <c r="A241" s="19" t="s">
        <v>180</v>
      </c>
      <c r="B241" s="20" t="s">
        <v>181</v>
      </c>
      <c r="C241" s="44">
        <v>26503.9</v>
      </c>
    </row>
    <row r="242" spans="1:3" s="7" customFormat="1" ht="31.5" customHeight="1" x14ac:dyDescent="0.2">
      <c r="A242" s="19" t="s">
        <v>365</v>
      </c>
      <c r="B242" s="20" t="s">
        <v>366</v>
      </c>
      <c r="C242" s="44">
        <v>6187.2</v>
      </c>
    </row>
    <row r="243" spans="1:3" s="7" customFormat="1" ht="15.75" customHeight="1" x14ac:dyDescent="0.2">
      <c r="A243" s="30" t="s">
        <v>570</v>
      </c>
      <c r="B243" s="25" t="s">
        <v>571</v>
      </c>
      <c r="C243" s="44">
        <f>SUM(C244:C261)</f>
        <v>4694954.8</v>
      </c>
    </row>
    <row r="244" spans="1:3" s="7" customFormat="1" ht="38.25" x14ac:dyDescent="0.2">
      <c r="A244" s="19" t="s">
        <v>257</v>
      </c>
      <c r="B244" s="20" t="s">
        <v>258</v>
      </c>
      <c r="C244" s="44">
        <v>50845.1</v>
      </c>
    </row>
    <row r="245" spans="1:3" s="7" customFormat="1" ht="38.25" x14ac:dyDescent="0.2">
      <c r="A245" s="19" t="s">
        <v>359</v>
      </c>
      <c r="B245" s="20" t="s">
        <v>360</v>
      </c>
      <c r="C245" s="44">
        <v>109.1</v>
      </c>
    </row>
    <row r="246" spans="1:3" s="7" customFormat="1" ht="25.5" x14ac:dyDescent="0.2">
      <c r="A246" s="19" t="s">
        <v>104</v>
      </c>
      <c r="B246" s="20" t="s">
        <v>105</v>
      </c>
      <c r="C246" s="44">
        <v>3649</v>
      </c>
    </row>
    <row r="247" spans="1:3" s="7" customFormat="1" ht="25.5" x14ac:dyDescent="0.2">
      <c r="A247" s="19" t="s">
        <v>174</v>
      </c>
      <c r="B247" s="20" t="s">
        <v>175</v>
      </c>
      <c r="C247" s="44">
        <v>246816.2</v>
      </c>
    </row>
    <row r="248" spans="1:3" s="7" customFormat="1" ht="76.5" x14ac:dyDescent="0.2">
      <c r="A248" s="19" t="s">
        <v>139</v>
      </c>
      <c r="B248" s="20" t="s">
        <v>572</v>
      </c>
      <c r="C248" s="44">
        <v>64730.400000000001</v>
      </c>
    </row>
    <row r="249" spans="1:3" s="7" customFormat="1" ht="72" customHeight="1" x14ac:dyDescent="0.2">
      <c r="A249" s="19" t="s">
        <v>140</v>
      </c>
      <c r="B249" s="20" t="s">
        <v>141</v>
      </c>
      <c r="C249" s="44">
        <v>21816.1</v>
      </c>
    </row>
    <row r="250" spans="1:3" s="7" customFormat="1" ht="56.25" customHeight="1" x14ac:dyDescent="0.2">
      <c r="A250" s="19" t="s">
        <v>206</v>
      </c>
      <c r="B250" s="20" t="s">
        <v>207</v>
      </c>
      <c r="C250" s="44">
        <v>23665.8</v>
      </c>
    </row>
    <row r="251" spans="1:3" s="7" customFormat="1" ht="53.25" customHeight="1" x14ac:dyDescent="0.2">
      <c r="A251" s="19" t="s">
        <v>208</v>
      </c>
      <c r="B251" s="20" t="s">
        <v>209</v>
      </c>
      <c r="C251" s="44">
        <v>139972</v>
      </c>
    </row>
    <row r="252" spans="1:3" s="7" customFormat="1" ht="45" customHeight="1" x14ac:dyDescent="0.2">
      <c r="A252" s="19" t="s">
        <v>210</v>
      </c>
      <c r="B252" s="20" t="s">
        <v>211</v>
      </c>
      <c r="C252" s="44">
        <v>89</v>
      </c>
    </row>
    <row r="253" spans="1:3" s="7" customFormat="1" ht="32.25" customHeight="1" x14ac:dyDescent="0.2">
      <c r="A253" s="19" t="s">
        <v>212</v>
      </c>
      <c r="B253" s="20" t="s">
        <v>213</v>
      </c>
      <c r="C253" s="44">
        <v>955537.5</v>
      </c>
    </row>
    <row r="254" spans="1:3" s="7" customFormat="1" ht="42.75" customHeight="1" x14ac:dyDescent="0.2">
      <c r="A254" s="19" t="s">
        <v>214</v>
      </c>
      <c r="B254" s="20" t="s">
        <v>215</v>
      </c>
      <c r="C254" s="44">
        <v>26122.1</v>
      </c>
    </row>
    <row r="255" spans="1:3" s="7" customFormat="1" ht="51" x14ac:dyDescent="0.2">
      <c r="A255" s="19" t="s">
        <v>216</v>
      </c>
      <c r="B255" s="20" t="s">
        <v>217</v>
      </c>
      <c r="C255" s="44">
        <v>17248</v>
      </c>
    </row>
    <row r="256" spans="1:3" s="7" customFormat="1" ht="38.25" x14ac:dyDescent="0.2">
      <c r="A256" s="19" t="s">
        <v>218</v>
      </c>
      <c r="B256" s="20" t="s">
        <v>219</v>
      </c>
      <c r="C256" s="44">
        <v>219.6</v>
      </c>
    </row>
    <row r="257" spans="1:5" s="7" customFormat="1" ht="42" customHeight="1" x14ac:dyDescent="0.2">
      <c r="A257" s="19" t="s">
        <v>88</v>
      </c>
      <c r="B257" s="20" t="s">
        <v>89</v>
      </c>
      <c r="C257" s="44">
        <v>747595.6</v>
      </c>
    </row>
    <row r="258" spans="1:5" s="7" customFormat="1" ht="76.5" x14ac:dyDescent="0.2">
      <c r="A258" s="19" t="s">
        <v>220</v>
      </c>
      <c r="B258" s="20" t="s">
        <v>221</v>
      </c>
      <c r="C258" s="44">
        <v>1476625.3</v>
      </c>
    </row>
    <row r="259" spans="1:5" s="7" customFormat="1" ht="79.5" customHeight="1" x14ac:dyDescent="0.2">
      <c r="A259" s="19" t="s">
        <v>152</v>
      </c>
      <c r="B259" s="20" t="s">
        <v>153</v>
      </c>
      <c r="C259" s="44">
        <v>673680.8</v>
      </c>
    </row>
    <row r="260" spans="1:5" s="7" customFormat="1" ht="40.5" customHeight="1" x14ac:dyDescent="0.2">
      <c r="A260" s="19" t="s">
        <v>142</v>
      </c>
      <c r="B260" s="20" t="s">
        <v>143</v>
      </c>
      <c r="C260" s="44">
        <v>19826.400000000001</v>
      </c>
    </row>
    <row r="261" spans="1:5" s="7" customFormat="1" ht="33.75" customHeight="1" x14ac:dyDescent="0.2">
      <c r="A261" s="19" t="s">
        <v>259</v>
      </c>
      <c r="B261" s="20" t="s">
        <v>260</v>
      </c>
      <c r="C261" s="44">
        <v>226406.8</v>
      </c>
    </row>
    <row r="262" spans="1:5" s="7" customFormat="1" ht="15" customHeight="1" x14ac:dyDescent="0.2">
      <c r="A262" s="30" t="s">
        <v>573</v>
      </c>
      <c r="B262" s="25" t="s">
        <v>574</v>
      </c>
      <c r="C262" s="44">
        <f>SUM(C263:C269)</f>
        <v>1391314.7</v>
      </c>
    </row>
    <row r="263" spans="1:5" s="7" customFormat="1" ht="42" customHeight="1" x14ac:dyDescent="0.2">
      <c r="A263" s="19" t="s">
        <v>154</v>
      </c>
      <c r="B263" s="20" t="s">
        <v>155</v>
      </c>
      <c r="C263" s="44">
        <v>73252.899999999994</v>
      </c>
    </row>
    <row r="264" spans="1:5" s="7" customFormat="1" ht="42" customHeight="1" x14ac:dyDescent="0.2">
      <c r="A264" s="19" t="s">
        <v>16</v>
      </c>
      <c r="B264" s="20" t="s">
        <v>17</v>
      </c>
      <c r="C264" s="44">
        <v>21204.5</v>
      </c>
    </row>
    <row r="265" spans="1:5" s="7" customFormat="1" ht="42" customHeight="1" x14ac:dyDescent="0.2">
      <c r="A265" s="19" t="s">
        <v>6</v>
      </c>
      <c r="B265" s="20" t="s">
        <v>7</v>
      </c>
      <c r="C265" s="44">
        <v>5249.9</v>
      </c>
    </row>
    <row r="266" spans="1:5" s="7" customFormat="1" ht="44.25" customHeight="1" x14ac:dyDescent="0.2">
      <c r="A266" s="19" t="s">
        <v>156</v>
      </c>
      <c r="B266" s="20" t="s">
        <v>157</v>
      </c>
      <c r="C266" s="44">
        <v>231545.9</v>
      </c>
    </row>
    <row r="267" spans="1:5" s="7" customFormat="1" ht="63.75" x14ac:dyDescent="0.2">
      <c r="A267" s="19" t="s">
        <v>222</v>
      </c>
      <c r="B267" s="20" t="s">
        <v>223</v>
      </c>
      <c r="C267" s="44">
        <v>1824</v>
      </c>
    </row>
    <row r="268" spans="1:5" s="7" customFormat="1" ht="25.5" x14ac:dyDescent="0.2">
      <c r="A268" s="19" t="s">
        <v>247</v>
      </c>
      <c r="B268" s="20" t="s">
        <v>248</v>
      </c>
      <c r="C268" s="44">
        <v>1005792.5</v>
      </c>
    </row>
    <row r="269" spans="1:5" s="7" customFormat="1" ht="27.75" customHeight="1" x14ac:dyDescent="0.2">
      <c r="A269" s="19" t="s">
        <v>144</v>
      </c>
      <c r="B269" s="20" t="s">
        <v>145</v>
      </c>
      <c r="C269" s="44">
        <v>52445</v>
      </c>
      <c r="E269" s="22"/>
    </row>
    <row r="270" spans="1:5" s="7" customFormat="1" ht="25.5" x14ac:dyDescent="0.2">
      <c r="A270" s="19" t="s">
        <v>575</v>
      </c>
      <c r="B270" s="31" t="s">
        <v>576</v>
      </c>
      <c r="C270" s="44">
        <f>C271</f>
        <v>75</v>
      </c>
    </row>
    <row r="271" spans="1:5" s="7" customFormat="1" ht="33.75" customHeight="1" x14ac:dyDescent="0.2">
      <c r="A271" s="19" t="s">
        <v>224</v>
      </c>
      <c r="B271" s="20" t="s">
        <v>225</v>
      </c>
      <c r="C271" s="44">
        <v>75</v>
      </c>
    </row>
    <row r="272" spans="1:5" s="7" customFormat="1" ht="33.75" customHeight="1" x14ac:dyDescent="0.2">
      <c r="A272" s="30" t="s">
        <v>577</v>
      </c>
      <c r="B272" s="25" t="s">
        <v>578</v>
      </c>
      <c r="C272" s="44">
        <f>SUM(C273:C275)</f>
        <v>232160.09999999998</v>
      </c>
    </row>
    <row r="273" spans="1:5" s="7" customFormat="1" ht="56.25" customHeight="1" x14ac:dyDescent="0.2">
      <c r="A273" s="19" t="s">
        <v>367</v>
      </c>
      <c r="B273" s="20" t="s">
        <v>368</v>
      </c>
      <c r="C273" s="44">
        <v>7874</v>
      </c>
    </row>
    <row r="274" spans="1:5" s="7" customFormat="1" ht="54.75" customHeight="1" x14ac:dyDescent="0.2">
      <c r="A274" s="19" t="s">
        <v>369</v>
      </c>
      <c r="B274" s="20" t="s">
        <v>370</v>
      </c>
      <c r="C274" s="44">
        <v>-38123.199999999997</v>
      </c>
    </row>
    <row r="275" spans="1:5" s="7" customFormat="1" ht="54.75" customHeight="1" x14ac:dyDescent="0.2">
      <c r="A275" s="19" t="s">
        <v>371</v>
      </c>
      <c r="B275" s="20" t="s">
        <v>372</v>
      </c>
      <c r="C275" s="44">
        <v>262409.3</v>
      </c>
    </row>
    <row r="276" spans="1:5" s="7" customFormat="1" ht="55.5" customHeight="1" x14ac:dyDescent="0.2">
      <c r="A276" s="30" t="s">
        <v>579</v>
      </c>
      <c r="B276" s="25" t="s">
        <v>580</v>
      </c>
      <c r="C276" s="44">
        <f>C277+C283</f>
        <v>213718.2</v>
      </c>
    </row>
    <row r="277" spans="1:5" s="7" customFormat="1" ht="54" customHeight="1" x14ac:dyDescent="0.2">
      <c r="A277" s="19" t="s">
        <v>581</v>
      </c>
      <c r="B277" s="20" t="s">
        <v>582</v>
      </c>
      <c r="C277" s="44">
        <f>SUM(C278:C282)</f>
        <v>162560.6</v>
      </c>
    </row>
    <row r="278" spans="1:5" s="7" customFormat="1" ht="57" customHeight="1" x14ac:dyDescent="0.2">
      <c r="A278" s="19" t="s">
        <v>44</v>
      </c>
      <c r="B278" s="20" t="s">
        <v>45</v>
      </c>
      <c r="C278" s="44">
        <v>3198.5</v>
      </c>
    </row>
    <row r="279" spans="1:5" s="7" customFormat="1" ht="54.75" customHeight="1" x14ac:dyDescent="0.2">
      <c r="A279" s="19" t="s">
        <v>146</v>
      </c>
      <c r="B279" s="20" t="s">
        <v>147</v>
      </c>
      <c r="C279" s="44">
        <v>0.1</v>
      </c>
    </row>
    <row r="280" spans="1:5" s="7" customFormat="1" ht="54" customHeight="1" x14ac:dyDescent="0.2">
      <c r="A280" s="19" t="s">
        <v>24</v>
      </c>
      <c r="B280" s="20" t="s">
        <v>25</v>
      </c>
      <c r="C280" s="44">
        <v>2500</v>
      </c>
    </row>
    <row r="281" spans="1:5" s="7" customFormat="1" ht="54" customHeight="1" x14ac:dyDescent="0.2">
      <c r="A281" s="19" t="s">
        <v>194</v>
      </c>
      <c r="B281" s="20" t="s">
        <v>195</v>
      </c>
      <c r="C281" s="44">
        <v>0.1</v>
      </c>
    </row>
    <row r="282" spans="1:5" s="7" customFormat="1" ht="52.5" customHeight="1" x14ac:dyDescent="0.2">
      <c r="A282" s="19" t="s">
        <v>26</v>
      </c>
      <c r="B282" s="20" t="s">
        <v>27</v>
      </c>
      <c r="C282" s="44">
        <v>156861.9</v>
      </c>
      <c r="E282" s="23"/>
    </row>
    <row r="283" spans="1:5" s="7" customFormat="1" ht="27.75" customHeight="1" x14ac:dyDescent="0.2">
      <c r="A283" s="30" t="s">
        <v>583</v>
      </c>
      <c r="B283" s="25" t="s">
        <v>584</v>
      </c>
      <c r="C283" s="44">
        <f>SUM(C284:C286)</f>
        <v>51157.599999999999</v>
      </c>
    </row>
    <row r="284" spans="1:5" s="7" customFormat="1" ht="27" customHeight="1" x14ac:dyDescent="0.2">
      <c r="A284" s="19" t="s">
        <v>90</v>
      </c>
      <c r="B284" s="20" t="s">
        <v>91</v>
      </c>
      <c r="C284" s="44">
        <v>43520.7</v>
      </c>
      <c r="E284" s="22"/>
    </row>
    <row r="285" spans="1:5" s="7" customFormat="1" ht="27" customHeight="1" x14ac:dyDescent="0.2">
      <c r="A285" s="19" t="s">
        <v>92</v>
      </c>
      <c r="B285" s="20" t="s">
        <v>93</v>
      </c>
      <c r="C285" s="44">
        <v>5994.8</v>
      </c>
    </row>
    <row r="286" spans="1:5" s="7" customFormat="1" ht="27.75" customHeight="1" x14ac:dyDescent="0.2">
      <c r="A286" s="19" t="s">
        <v>106</v>
      </c>
      <c r="B286" s="20" t="s">
        <v>107</v>
      </c>
      <c r="C286" s="44">
        <v>1642.1</v>
      </c>
    </row>
    <row r="287" spans="1:5" s="7" customFormat="1" ht="42.75" customHeight="1" x14ac:dyDescent="0.2">
      <c r="A287" s="30" t="s">
        <v>585</v>
      </c>
      <c r="B287" s="25" t="s">
        <v>586</v>
      </c>
      <c r="C287" s="44">
        <f>SUM(C288:C300)</f>
        <v>-17072.3</v>
      </c>
    </row>
    <row r="288" spans="1:5" s="7" customFormat="1" ht="57" customHeight="1" x14ac:dyDescent="0.2">
      <c r="A288" s="19" t="s">
        <v>46</v>
      </c>
      <c r="B288" s="20" t="s">
        <v>47</v>
      </c>
      <c r="C288" s="44">
        <v>-2165.1999999999998</v>
      </c>
    </row>
    <row r="289" spans="1:3" s="7" customFormat="1" ht="59.25" customHeight="1" x14ac:dyDescent="0.2">
      <c r="A289" s="19" t="s">
        <v>48</v>
      </c>
      <c r="B289" s="20" t="s">
        <v>49</v>
      </c>
      <c r="C289" s="44">
        <v>-39.5</v>
      </c>
    </row>
    <row r="290" spans="1:3" s="7" customFormat="1" ht="40.5" customHeight="1" x14ac:dyDescent="0.2">
      <c r="A290" s="19" t="s">
        <v>50</v>
      </c>
      <c r="B290" s="20" t="s">
        <v>51</v>
      </c>
      <c r="C290" s="44">
        <v>-1803.2</v>
      </c>
    </row>
    <row r="291" spans="1:3" s="7" customFormat="1" ht="56.25" customHeight="1" x14ac:dyDescent="0.2">
      <c r="A291" s="19" t="s">
        <v>52</v>
      </c>
      <c r="B291" s="20" t="s">
        <v>53</v>
      </c>
      <c r="C291" s="44">
        <v>-249.7</v>
      </c>
    </row>
    <row r="292" spans="1:3" s="7" customFormat="1" ht="51" x14ac:dyDescent="0.2">
      <c r="A292" s="19" t="s">
        <v>54</v>
      </c>
      <c r="B292" s="20" t="s">
        <v>55</v>
      </c>
      <c r="C292" s="44">
        <v>-34.4</v>
      </c>
    </row>
    <row r="293" spans="1:3" s="7" customFormat="1" ht="45.75" customHeight="1" x14ac:dyDescent="0.2">
      <c r="A293" s="19" t="s">
        <v>28</v>
      </c>
      <c r="B293" s="20" t="s">
        <v>29</v>
      </c>
      <c r="C293" s="44">
        <v>-1643.5</v>
      </c>
    </row>
    <row r="294" spans="1:3" s="7" customFormat="1" ht="56.25" customHeight="1" x14ac:dyDescent="0.2">
      <c r="A294" s="19" t="s">
        <v>226</v>
      </c>
      <c r="B294" s="20" t="s">
        <v>227</v>
      </c>
      <c r="C294" s="44">
        <v>-840.5</v>
      </c>
    </row>
    <row r="295" spans="1:3" s="7" customFormat="1" ht="67.5" customHeight="1" x14ac:dyDescent="0.2">
      <c r="A295" s="19" t="s">
        <v>94</v>
      </c>
      <c r="B295" s="20" t="s">
        <v>95</v>
      </c>
      <c r="C295" s="44">
        <v>-265</v>
      </c>
    </row>
    <row r="296" spans="1:3" s="7" customFormat="1" ht="43.5" customHeight="1" x14ac:dyDescent="0.2">
      <c r="A296" s="19" t="s">
        <v>196</v>
      </c>
      <c r="B296" s="20" t="s">
        <v>197</v>
      </c>
      <c r="C296" s="44">
        <v>-0.1</v>
      </c>
    </row>
    <row r="297" spans="1:3" s="7" customFormat="1" ht="38.25" x14ac:dyDescent="0.2">
      <c r="A297" s="19" t="s">
        <v>8</v>
      </c>
      <c r="B297" s="20" t="s">
        <v>9</v>
      </c>
      <c r="C297" s="44">
        <v>-16</v>
      </c>
    </row>
    <row r="298" spans="1:3" s="7" customFormat="1" ht="51" x14ac:dyDescent="0.2">
      <c r="A298" s="19" t="s">
        <v>228</v>
      </c>
      <c r="B298" s="20" t="s">
        <v>229</v>
      </c>
      <c r="C298" s="44">
        <v>-1.3</v>
      </c>
    </row>
    <row r="299" spans="1:3" s="7" customFormat="1" ht="38.25" x14ac:dyDescent="0.2">
      <c r="A299" s="19" t="s">
        <v>158</v>
      </c>
      <c r="B299" s="20" t="s">
        <v>159</v>
      </c>
      <c r="C299" s="44">
        <v>-2769.6</v>
      </c>
    </row>
    <row r="300" spans="1:3" s="7" customFormat="1" ht="38.25" x14ac:dyDescent="0.2">
      <c r="A300" s="19" t="s">
        <v>56</v>
      </c>
      <c r="B300" s="20" t="s">
        <v>57</v>
      </c>
      <c r="C300" s="44">
        <v>-7244.3</v>
      </c>
    </row>
    <row r="301" spans="1:3" ht="14.25" customHeight="1" x14ac:dyDescent="0.2">
      <c r="A301" s="26"/>
      <c r="B301" s="32" t="s">
        <v>587</v>
      </c>
      <c r="C301" s="37">
        <f>C10+C208</f>
        <v>124672017.7</v>
      </c>
    </row>
    <row r="304" spans="1:3" x14ac:dyDescent="0.2">
      <c r="B304" s="39"/>
    </row>
  </sheetData>
  <mergeCells count="5">
    <mergeCell ref="B2:C2"/>
    <mergeCell ref="B3:C3"/>
    <mergeCell ref="B4:C4"/>
    <mergeCell ref="B5:C5"/>
    <mergeCell ref="A7:C7"/>
  </mergeCells>
  <printOptions horizontalCentered="1"/>
  <pageMargins left="0.70866141732283472" right="0.51181102362204722" top="0.55118110236220474" bottom="0.55118110236220474" header="0.31496062992125984" footer="0.31496062992125984"/>
  <pageSetup scale="95" fitToHeight="0" orientation="portrait" r:id="rId1"/>
  <headerFooter alignWithMargins="0">
    <oddFooter>&amp;C&amp;"Times New Roman,обычный"&amp;10Страница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прил2</vt:lpstr>
      <vt:lpstr>прил2!Заголовки_для_печати</vt:lpstr>
      <vt:lpstr>прил2!Область_печати</vt:lpstr>
    </vt:vector>
  </TitlesOfParts>
  <Company>ГКУ НСО РИЦ</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Шиц Екатерина Александровна</dc:creator>
  <cp:lastModifiedBy>Штибен Людмила Анатольевна</cp:lastModifiedBy>
  <cp:lastPrinted>2018-05-10T09:31:42Z</cp:lastPrinted>
  <dcterms:created xsi:type="dcterms:W3CDTF">2018-05-08T09:20:24Z</dcterms:created>
  <dcterms:modified xsi:type="dcterms:W3CDTF">2018-05-10T09:31:46Z</dcterms:modified>
</cp:coreProperties>
</file>